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BFB37DC6-AFCE-404A-BEAF-C8B2522BA2A5}" xr6:coauthVersionLast="47" xr6:coauthVersionMax="47" xr10:uidLastSave="{00000000-0000-0000-0000-000000000000}"/>
  <bookViews>
    <workbookView xWindow="34450" yWindow="-110" windowWidth="29020" windowHeight="15700" activeTab="1" xr2:uid="{00000000-000D-0000-FFFF-FFFF00000000}"/>
  </bookViews>
  <sheets>
    <sheet name="01_チェック表" sheetId="5" r:id="rId1"/>
    <sheet name="02_様式5-1" sheetId="1" r:id="rId2"/>
    <sheet name="03_様式5-2" sheetId="2" r:id="rId3"/>
    <sheet name="04_様式5-3" sheetId="3" r:id="rId4"/>
    <sheet name="05_見積書整理表" sheetId="6" r:id="rId5"/>
    <sheet name="06-1_説明一覧  (耐震点検経費)" sheetId="9" r:id="rId6"/>
    <sheet name="06-2_説明一覧  (実施設計費)" sheetId="10" r:id="rId7"/>
    <sheet name="06-3_説明一覧 （工事費）" sheetId="7" r:id="rId8"/>
    <sheet name="07_採択理由書" sheetId="8" r:id="rId9"/>
    <sheet name="Sheet4" sheetId="4" state="hidden" r:id="rId10"/>
  </sheets>
  <externalReferences>
    <externalReference r:id="rId11"/>
    <externalReference r:id="rId12"/>
    <externalReference r:id="rId13"/>
    <externalReference r:id="rId14"/>
    <externalReference r:id="rId15"/>
    <externalReference r:id="rId16"/>
  </externalReferences>
  <definedNames>
    <definedName name="_xlnm._FilterDatabase" localSheetId="0" hidden="1">'01_チェック表'!$A$38:$G$48</definedName>
    <definedName name="O">[1]大学データ!$I$5:$I$8</definedName>
    <definedName name="P">[1]大学データ!$J$5:$J$7</definedName>
    <definedName name="_xlnm.Print_Area" localSheetId="0">'01_チェック表'!$A$1:$G$49</definedName>
    <definedName name="_xlnm.Print_Area" localSheetId="1">'02_様式5-1'!$A$1:$J$28</definedName>
    <definedName name="_xlnm.Print_Area" localSheetId="2">'03_様式5-2'!$A$1:$H$52</definedName>
    <definedName name="_xlnm.Print_Area" localSheetId="3">'04_様式5-3'!$A$1:$G$29</definedName>
    <definedName name="_xlnm.Print_Area" localSheetId="4">'05_見積書整理表'!$A$1:$Q$69</definedName>
    <definedName name="_xlnm.Print_Area" localSheetId="5">'06-1_説明一覧  (耐震点検経費)'!$A$1:$J$24</definedName>
    <definedName name="_xlnm.Print_Area" localSheetId="6">'06-2_説明一覧  (実施設計費)'!$A$1:$J$24</definedName>
    <definedName name="_xlnm.Print_Area" localSheetId="7">'06-3_説明一覧 （工事費）'!$A$1:$J$24</definedName>
    <definedName name="_xlnm.Print_Area" localSheetId="8">'07_採択理由書'!$A$1:$J$28</definedName>
    <definedName name="_xlnm.Print_Titles" localSheetId="5">'06-1_説明一覧  (耐震点検経費)'!$8:$9</definedName>
    <definedName name="_xlnm.Print_Titles" localSheetId="6">'06-2_説明一覧  (実施設計費)'!$8:$9</definedName>
    <definedName name="_xlnm.Print_Titles" localSheetId="7">'06-3_説明一覧 （工事費）'!$8:$9</definedName>
    <definedName name="Q">[1]大学データ!$K$5:$K$7</definedName>
    <definedName name="S">[1]大学データ!$L$5:$L$8</definedName>
    <definedName name="ほし">[2]Sheet2!$E$3:$E$49</definedName>
    <definedName name="月" localSheetId="5">[3]リスト!$N$3:$N$14</definedName>
    <definedName name="月" localSheetId="6">[3]リスト!$N$3:$N$14</definedName>
    <definedName name="月" localSheetId="7">[3]リスト!$N$3:$N$14</definedName>
    <definedName name="月">[3]リスト!$N$3:$N$14</definedName>
    <definedName name="見積書整理表">[4]様式4!#REF!</definedName>
    <definedName name="工事一覧">[4]様式4!#REF!</definedName>
    <definedName name="資金収支">[4]様式4!#REF!</definedName>
    <definedName name="事業種" localSheetId="0">[4]様式4!#REF!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[4]様式4!#REF!</definedName>
    <definedName name="説明一覧">[4]様式4!#REF!</definedName>
    <definedName name="都道府県">[5]Sheet2!$A$3:$A$49</definedName>
    <definedName name="日" localSheetId="5">[3]リスト!$P$3:$P$33</definedName>
    <definedName name="日" localSheetId="6">[3]リスト!$P$3:$P$33</definedName>
    <definedName name="日" localSheetId="7">[3]リスト!$P$3:$P$33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0" l="1"/>
  <c r="C24" i="10"/>
  <c r="D23" i="10"/>
  <c r="C23" i="10"/>
  <c r="D22" i="10"/>
  <c r="C22" i="10"/>
  <c r="D21" i="10"/>
  <c r="C21" i="10"/>
  <c r="D20" i="10"/>
  <c r="C20" i="10"/>
  <c r="D19" i="10"/>
  <c r="C19" i="10"/>
  <c r="D18" i="10"/>
  <c r="C18" i="10"/>
  <c r="D17" i="10"/>
  <c r="C17" i="10"/>
  <c r="D16" i="10"/>
  <c r="C16" i="10"/>
  <c r="D15" i="10"/>
  <c r="C15" i="10"/>
  <c r="D14" i="10"/>
  <c r="C14" i="10"/>
  <c r="D13" i="10"/>
  <c r="C13" i="10"/>
  <c r="D12" i="10"/>
  <c r="C12" i="10"/>
  <c r="D11" i="10"/>
  <c r="C11" i="10"/>
  <c r="P10" i="10"/>
  <c r="D10" i="10"/>
  <c r="C10" i="10"/>
  <c r="H6" i="10"/>
  <c r="F6" i="10"/>
  <c r="D6" i="10"/>
  <c r="B6" i="10"/>
  <c r="D24" i="9"/>
  <c r="C24" i="9"/>
  <c r="D23" i="9"/>
  <c r="C23" i="9"/>
  <c r="D22" i="9"/>
  <c r="C22" i="9"/>
  <c r="D21" i="9"/>
  <c r="C21" i="9"/>
  <c r="D20" i="9"/>
  <c r="C20" i="9"/>
  <c r="D19" i="9"/>
  <c r="C19" i="9"/>
  <c r="D18" i="9"/>
  <c r="C18" i="9"/>
  <c r="D17" i="9"/>
  <c r="C17" i="9"/>
  <c r="D16" i="9"/>
  <c r="C16" i="9"/>
  <c r="D15" i="9"/>
  <c r="C15" i="9"/>
  <c r="D14" i="9"/>
  <c r="C14" i="9"/>
  <c r="D13" i="9"/>
  <c r="C13" i="9"/>
  <c r="D12" i="9"/>
  <c r="C12" i="9"/>
  <c r="D11" i="9"/>
  <c r="C11" i="9"/>
  <c r="P10" i="9"/>
  <c r="D10" i="9"/>
  <c r="C10" i="9"/>
  <c r="H6" i="9"/>
  <c r="F6" i="9"/>
  <c r="D6" i="9"/>
  <c r="B6" i="9"/>
  <c r="C10" i="7"/>
  <c r="C11" i="7"/>
  <c r="D11" i="7"/>
  <c r="C12" i="7"/>
  <c r="D12" i="7"/>
  <c r="C13" i="7"/>
  <c r="D13" i="7"/>
  <c r="C14" i="7"/>
  <c r="D14" i="7"/>
  <c r="C15" i="7"/>
  <c r="D15" i="7"/>
  <c r="C16" i="7"/>
  <c r="D16" i="7"/>
  <c r="C17" i="7"/>
  <c r="D17" i="7"/>
  <c r="C18" i="7"/>
  <c r="D18" i="7"/>
  <c r="C19" i="7"/>
  <c r="D19" i="7"/>
  <c r="C20" i="7"/>
  <c r="D20" i="7"/>
  <c r="C21" i="7"/>
  <c r="D21" i="7"/>
  <c r="C22" i="7"/>
  <c r="D22" i="7"/>
  <c r="C23" i="7"/>
  <c r="D23" i="7"/>
  <c r="C24" i="7"/>
  <c r="D24" i="7"/>
  <c r="D10" i="7"/>
  <c r="P10" i="7"/>
  <c r="D35" i="2"/>
  <c r="D34" i="2"/>
  <c r="D41" i="2"/>
  <c r="D40" i="2"/>
  <c r="D39" i="2"/>
  <c r="D38" i="2"/>
  <c r="D37" i="2"/>
  <c r="D36" i="2"/>
  <c r="D33" i="2"/>
  <c r="E33" i="2"/>
  <c r="D23" i="2"/>
  <c r="D22" i="2"/>
  <c r="D21" i="2"/>
  <c r="D20" i="2"/>
  <c r="D10" i="2"/>
  <c r="D9" i="2"/>
  <c r="D8" i="2"/>
  <c r="D7" i="2"/>
  <c r="B18" i="1"/>
  <c r="E36" i="2"/>
  <c r="H34" i="2"/>
  <c r="H35" i="2"/>
  <c r="H36" i="2"/>
  <c r="H37" i="2"/>
  <c r="H38" i="2"/>
  <c r="H39" i="2"/>
  <c r="H40" i="2"/>
  <c r="H41" i="2"/>
  <c r="H33" i="2"/>
  <c r="H22" i="2"/>
  <c r="H23" i="2"/>
  <c r="H8" i="2"/>
  <c r="H9" i="2"/>
  <c r="H10" i="2"/>
  <c r="H7" i="2"/>
  <c r="G34" i="2"/>
  <c r="G35" i="2"/>
  <c r="G36" i="2"/>
  <c r="G37" i="2"/>
  <c r="G38" i="2"/>
  <c r="G39" i="2"/>
  <c r="G40" i="2"/>
  <c r="G41" i="2"/>
  <c r="G33" i="2"/>
  <c r="G21" i="2"/>
  <c r="G22" i="2"/>
  <c r="G23" i="2"/>
  <c r="G20" i="2"/>
  <c r="G8" i="2"/>
  <c r="G9" i="2"/>
  <c r="G10" i="2"/>
  <c r="G7" i="2"/>
  <c r="E34" i="2"/>
  <c r="E35" i="2"/>
  <c r="E37" i="2"/>
  <c r="E38" i="2"/>
  <c r="E39" i="2"/>
  <c r="E40" i="2"/>
  <c r="E41" i="2"/>
  <c r="B19" i="1"/>
  <c r="B5" i="8"/>
  <c r="H2" i="2"/>
  <c r="B7" i="8" l="1"/>
  <c r="F5" i="2"/>
  <c r="H6" i="7"/>
  <c r="B6" i="8"/>
  <c r="B4" i="8"/>
  <c r="D6" i="7"/>
  <c r="E4" i="5"/>
  <c r="B6" i="7"/>
  <c r="E3" i="5"/>
  <c r="M6" i="6"/>
  <c r="D6" i="6"/>
  <c r="G4" i="8"/>
  <c r="F6" i="7"/>
  <c r="F6" i="6"/>
  <c r="G5" i="3"/>
  <c r="E5" i="5"/>
  <c r="I22" i="8"/>
  <c r="Q55" i="6"/>
  <c r="K55" i="6"/>
  <c r="F55" i="6"/>
  <c r="P55" i="6" s="1"/>
  <c r="Q54" i="6"/>
  <c r="K54" i="6"/>
  <c r="F54" i="6"/>
  <c r="P54" i="6" s="1"/>
  <c r="Q53" i="6"/>
  <c r="P53" i="6"/>
  <c r="O53" i="6"/>
  <c r="K53" i="6"/>
  <c r="F53" i="6"/>
  <c r="Q52" i="6"/>
  <c r="P52" i="6"/>
  <c r="K52" i="6"/>
  <c r="F52" i="6"/>
  <c r="O52" i="6" s="1"/>
  <c r="Q51" i="6"/>
  <c r="K51" i="6"/>
  <c r="F51" i="6"/>
  <c r="P51" i="6" s="1"/>
  <c r="Q50" i="6"/>
  <c r="K50" i="6"/>
  <c r="F50" i="6"/>
  <c r="P50" i="6" s="1"/>
  <c r="Q49" i="6"/>
  <c r="P49" i="6"/>
  <c r="O49" i="6"/>
  <c r="K49" i="6"/>
  <c r="F49" i="6"/>
  <c r="Q48" i="6"/>
  <c r="P48" i="6"/>
  <c r="K48" i="6"/>
  <c r="F48" i="6"/>
  <c r="O48" i="6" s="1"/>
  <c r="Q47" i="6"/>
  <c r="K47" i="6"/>
  <c r="F47" i="6"/>
  <c r="P47" i="6" s="1"/>
  <c r="Q46" i="6"/>
  <c r="O46" i="6"/>
  <c r="K46" i="6"/>
  <c r="F46" i="6"/>
  <c r="P46" i="6" s="1"/>
  <c r="Q45" i="6"/>
  <c r="P45" i="6"/>
  <c r="O45" i="6"/>
  <c r="K45" i="6"/>
  <c r="F45" i="6"/>
  <c r="Q44" i="6"/>
  <c r="P44" i="6"/>
  <c r="K44" i="6"/>
  <c r="F44" i="6"/>
  <c r="O44" i="6" s="1"/>
  <c r="Q43" i="6"/>
  <c r="K43" i="6"/>
  <c r="F43" i="6"/>
  <c r="P43" i="6" s="1"/>
  <c r="Q42" i="6"/>
  <c r="O42" i="6"/>
  <c r="K42" i="6"/>
  <c r="F42" i="6"/>
  <c r="P42" i="6" s="1"/>
  <c r="Q41" i="6"/>
  <c r="P41" i="6"/>
  <c r="O41" i="6"/>
  <c r="K41" i="6"/>
  <c r="F41" i="6"/>
  <c r="Q40" i="6"/>
  <c r="P40" i="6"/>
  <c r="K40" i="6"/>
  <c r="F40" i="6"/>
  <c r="O40" i="6" s="1"/>
  <c r="Q39" i="6"/>
  <c r="K39" i="6"/>
  <c r="F39" i="6"/>
  <c r="P39" i="6" s="1"/>
  <c r="Q38" i="6"/>
  <c r="O38" i="6"/>
  <c r="K38" i="6"/>
  <c r="F38" i="6"/>
  <c r="P38" i="6" s="1"/>
  <c r="Q37" i="6"/>
  <c r="P37" i="6"/>
  <c r="O37" i="6"/>
  <c r="K37" i="6"/>
  <c r="F37" i="6"/>
  <c r="Q36" i="6"/>
  <c r="P36" i="6"/>
  <c r="K36" i="6"/>
  <c r="F36" i="6"/>
  <c r="O36" i="6" s="1"/>
  <c r="Q35" i="6"/>
  <c r="K35" i="6"/>
  <c r="F35" i="6"/>
  <c r="P35" i="6" s="1"/>
  <c r="Q34" i="6"/>
  <c r="O34" i="6"/>
  <c r="K34" i="6"/>
  <c r="F34" i="6"/>
  <c r="P34" i="6" s="1"/>
  <c r="Q33" i="6"/>
  <c r="P33" i="6"/>
  <c r="O33" i="6"/>
  <c r="K33" i="6"/>
  <c r="F33" i="6"/>
  <c r="Q32" i="6"/>
  <c r="P32" i="6"/>
  <c r="K32" i="6"/>
  <c r="F32" i="6"/>
  <c r="O32" i="6" s="1"/>
  <c r="Q31" i="6"/>
  <c r="K31" i="6"/>
  <c r="F31" i="6"/>
  <c r="P31" i="6" s="1"/>
  <c r="Q30" i="6"/>
  <c r="O30" i="6"/>
  <c r="K30" i="6"/>
  <c r="F30" i="6"/>
  <c r="P30" i="6" s="1"/>
  <c r="Q29" i="6"/>
  <c r="P29" i="6"/>
  <c r="O29" i="6"/>
  <c r="K29" i="6"/>
  <c r="F29" i="6"/>
  <c r="Q28" i="6"/>
  <c r="P28" i="6"/>
  <c r="K28" i="6"/>
  <c r="F28" i="6"/>
  <c r="O28" i="6" s="1"/>
  <c r="Q27" i="6"/>
  <c r="K27" i="6"/>
  <c r="F27" i="6"/>
  <c r="P27" i="6" s="1"/>
  <c r="Q26" i="6"/>
  <c r="O26" i="6"/>
  <c r="K26" i="6"/>
  <c r="F26" i="6"/>
  <c r="P26" i="6" s="1"/>
  <c r="Q25" i="6"/>
  <c r="P25" i="6"/>
  <c r="O25" i="6"/>
  <c r="K25" i="6"/>
  <c r="F25" i="6"/>
  <c r="Q24" i="6"/>
  <c r="P24" i="6"/>
  <c r="K24" i="6"/>
  <c r="F24" i="6"/>
  <c r="O24" i="6" s="1"/>
  <c r="Q23" i="6"/>
  <c r="K23" i="6"/>
  <c r="F23" i="6"/>
  <c r="P23" i="6" s="1"/>
  <c r="Q22" i="6"/>
  <c r="O22" i="6"/>
  <c r="K22" i="6"/>
  <c r="F22" i="6"/>
  <c r="P22" i="6" s="1"/>
  <c r="Q21" i="6"/>
  <c r="P21" i="6"/>
  <c r="O21" i="6"/>
  <c r="K21" i="6"/>
  <c r="F21" i="6"/>
  <c r="Q20" i="6"/>
  <c r="P20" i="6"/>
  <c r="K20" i="6"/>
  <c r="F20" i="6"/>
  <c r="O20" i="6" s="1"/>
  <c r="Q19" i="6"/>
  <c r="K19" i="6"/>
  <c r="F19" i="6"/>
  <c r="P19" i="6" s="1"/>
  <c r="Q18" i="6"/>
  <c r="O18" i="6"/>
  <c r="K18" i="6"/>
  <c r="F18" i="6"/>
  <c r="P18" i="6" s="1"/>
  <c r="Q17" i="6"/>
  <c r="P17" i="6"/>
  <c r="O17" i="6"/>
  <c r="K17" i="6"/>
  <c r="F17" i="6"/>
  <c r="Q16" i="6"/>
  <c r="P16" i="6"/>
  <c r="K16" i="6"/>
  <c r="F16" i="6"/>
  <c r="O16" i="6" s="1"/>
  <c r="Q15" i="6"/>
  <c r="K15" i="6"/>
  <c r="F15" i="6"/>
  <c r="P15" i="6" s="1"/>
  <c r="Q14" i="6"/>
  <c r="O14" i="6"/>
  <c r="K14" i="6"/>
  <c r="F14" i="6"/>
  <c r="P14" i="6" s="1"/>
  <c r="Q13" i="6"/>
  <c r="P13" i="6"/>
  <c r="O13" i="6"/>
  <c r="K13" i="6"/>
  <c r="F13" i="6"/>
  <c r="Q12" i="6"/>
  <c r="K12" i="6"/>
  <c r="F12" i="6"/>
  <c r="O12" i="6" s="1"/>
  <c r="H21" i="2" s="1"/>
  <c r="Q11" i="6"/>
  <c r="Q57" i="6" s="1"/>
  <c r="K11" i="6"/>
  <c r="K57" i="6" s="1"/>
  <c r="F11" i="6"/>
  <c r="P11" i="6" s="1"/>
  <c r="G48" i="5"/>
  <c r="G47" i="5"/>
  <c r="G43" i="5"/>
  <c r="G42" i="5"/>
  <c r="G40" i="5"/>
  <c r="G36" i="5"/>
  <c r="G35" i="5"/>
  <c r="G34" i="5"/>
  <c r="G33" i="5"/>
  <c r="G32" i="5"/>
  <c r="G31" i="5"/>
  <c r="G30" i="5"/>
  <c r="G29" i="5"/>
  <c r="G27" i="5"/>
  <c r="G26" i="5"/>
  <c r="G25" i="5"/>
  <c r="G24" i="5"/>
  <c r="G23" i="5"/>
  <c r="G22" i="5"/>
  <c r="G21" i="5"/>
  <c r="G17" i="5"/>
  <c r="G16" i="5"/>
  <c r="G15" i="5"/>
  <c r="G14" i="5"/>
  <c r="G13" i="5"/>
  <c r="P12" i="6" l="1"/>
  <c r="P57" i="6" s="1"/>
  <c r="K62" i="6"/>
  <c r="O50" i="6"/>
  <c r="O54" i="6"/>
  <c r="O11" i="6"/>
  <c r="H20" i="2" s="1"/>
  <c r="O15" i="6"/>
  <c r="O19" i="6"/>
  <c r="O23" i="6"/>
  <c r="O27" i="6"/>
  <c r="O31" i="6"/>
  <c r="O35" i="6"/>
  <c r="O39" i="6"/>
  <c r="O43" i="6"/>
  <c r="O47" i="6"/>
  <c r="O51" i="6"/>
  <c r="O55" i="6"/>
  <c r="G17" i="1"/>
  <c r="O57" i="6" l="1"/>
  <c r="K64" i="6"/>
  <c r="F24" i="3"/>
  <c r="E24" i="3"/>
  <c r="D24" i="3"/>
  <c r="C24" i="3"/>
  <c r="O59" i="6" l="1"/>
  <c r="P59" i="6"/>
  <c r="F23" i="1"/>
  <c r="H43" i="2"/>
  <c r="H51" i="2" s="1"/>
  <c r="H25" i="2"/>
  <c r="H31" i="2" s="1"/>
  <c r="H12" i="2"/>
  <c r="F22" i="1"/>
  <c r="F21" i="1"/>
  <c r="C23" i="1" l="1"/>
  <c r="I23" i="1" s="1"/>
  <c r="C22" i="1"/>
  <c r="I22" i="1" s="1"/>
  <c r="Q59" i="6"/>
  <c r="O60" i="6"/>
  <c r="O62" i="6"/>
  <c r="P60" i="6"/>
  <c r="P61" i="6" s="1"/>
  <c r="P62" i="6"/>
  <c r="C21" i="1"/>
  <c r="I21" i="1" s="1"/>
  <c r="H18" i="2"/>
  <c r="H52" i="2" s="1"/>
  <c r="I24" i="1" s="1"/>
  <c r="C24" i="1" l="1"/>
  <c r="C25" i="1" s="1"/>
  <c r="I25" i="1" s="1"/>
  <c r="P64" i="6"/>
  <c r="Q62" i="6"/>
  <c r="Q60" i="6"/>
  <c r="O61" i="6"/>
  <c r="F24" i="1" l="1"/>
  <c r="O64" i="6"/>
  <c r="Q61" i="6"/>
  <c r="Q64" i="6" s="1"/>
  <c r="O68" i="6" l="1"/>
  <c r="O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 xml:space="preserve">「学校法人○○」すること。
</t>
        </r>
      </text>
    </comment>
    <comment ref="B10" authorId="0" shapeId="0" xr:uid="{00000000-0006-0000-0000-000005000000}">
      <text>
        <r>
          <rPr>
            <b/>
            <sz val="9"/>
            <color indexed="81"/>
            <rFont val="ＭＳ Ｐゴシック"/>
            <family val="3"/>
            <charset val="128"/>
          </rPr>
          <t>申請する事業の名称は、工事を行う建物とその内容が分かるよう具体的かつ簡潔な名称とすること。
（例）　○号館△△工事（専門課程）
　　　　体育館△△工事（高等課程）</t>
        </r>
      </text>
    </comment>
    <comment ref="B11" authorId="0" shapeId="0" xr:uid="{00000000-0006-0000-0000-000006000000}">
      <text>
        <r>
          <rPr>
            <b/>
            <sz val="9"/>
            <color indexed="81"/>
            <rFont val="ＭＳ Ｐゴシック"/>
            <family val="3"/>
            <charset val="128"/>
          </rPr>
          <t>当該事業を行う施設の名称を具体的に記入すること。</t>
        </r>
      </text>
    </comment>
    <comment ref="G12" authorId="0" shapeId="0" xr:uid="{00000000-0006-0000-0000-000007000000}">
      <text>
        <r>
          <rPr>
            <b/>
            <sz val="9"/>
            <color indexed="81"/>
            <rFont val="ＭＳ Ｐゴシック"/>
            <family val="3"/>
            <charset val="128"/>
          </rPr>
          <t>該当する構造を選択すること</t>
        </r>
      </text>
    </comment>
    <comment ref="B13" authorId="1" shapeId="0" xr:uid="{F06C5098-E715-46DC-93B3-D3C6AA317B6C}">
      <text>
        <r>
          <rPr>
            <b/>
            <sz val="9"/>
            <color indexed="81"/>
            <rFont val="MS P ゴシック"/>
            <family val="3"/>
            <charset val="128"/>
          </rPr>
          <t>事務連絡の「５．事業着手日について」を確認したうえで設定すること。</t>
        </r>
      </text>
    </comment>
    <comment ref="D13" authorId="2" shapeId="0" xr:uid="{6693E3D4-B8DF-43DC-921C-D04ECF1BAD71}">
      <text>
        <r>
          <rPr>
            <b/>
            <sz val="9"/>
            <color indexed="81"/>
            <rFont val="MS P ゴシック"/>
            <family val="3"/>
            <charset val="128"/>
          </rPr>
          <t>上旬・中旬・下旬のうちから選択すること。</t>
        </r>
      </text>
    </comment>
    <comment ref="B14" authorId="0" shapeId="0" xr:uid="{00000000-0006-0000-0000-000008000000}">
      <text>
        <r>
          <rPr>
            <b/>
            <sz val="9"/>
            <color indexed="81"/>
            <rFont val="ＭＳ Ｐゴシック"/>
            <family val="3"/>
            <charset val="128"/>
          </rPr>
          <t>ドロップダウンリストより選択すること。</t>
        </r>
      </text>
    </comment>
    <comment ref="B15" authorId="0" shapeId="0" xr:uid="{00000000-0006-0000-0000-000009000000}">
      <text>
        <r>
          <rPr>
            <b/>
            <sz val="9"/>
            <color indexed="81"/>
            <rFont val="ＭＳ Ｐゴシック"/>
            <family val="3"/>
            <charset val="128"/>
          </rPr>
          <t>ドロップダウンリストより選択すること。</t>
        </r>
      </text>
    </comment>
    <comment ref="B16" authorId="0" shapeId="0" xr:uid="{00000000-0006-0000-0000-00000A000000}">
      <text>
        <r>
          <rPr>
            <b/>
            <sz val="9"/>
            <color indexed="81"/>
            <rFont val="ＭＳ Ｐゴシック"/>
            <family val="3"/>
            <charset val="128"/>
          </rPr>
          <t>ドロップダウンリストより選択すること。</t>
        </r>
      </text>
    </comment>
    <comment ref="G16" authorId="0" shapeId="0" xr:uid="{00000000-0006-0000-0000-00000B000000}">
      <text>
        <r>
          <rPr>
            <b/>
            <sz val="9"/>
            <color indexed="81"/>
            <rFont val="ＭＳ Ｐゴシック"/>
            <family val="3"/>
            <charset val="128"/>
          </rPr>
          <t>耐震補強工事を行う建物について，固定椅子や固定机等の障害物のない大講義室，集会室，ホールなどの地域住民等が一定数程度避難できる大規模空間の合計面積を記入すること。</t>
        </r>
      </text>
    </comment>
    <comment ref="B17" authorId="0" shapeId="0" xr:uid="{00000000-0006-0000-0000-00000C000000}">
      <text>
        <r>
          <rPr>
            <b/>
            <sz val="9"/>
            <color indexed="81"/>
            <rFont val="ＭＳ Ｐゴシック"/>
            <family val="3"/>
            <charset val="128"/>
          </rPr>
          <t>大規模空間</t>
        </r>
        <r>
          <rPr>
            <b/>
            <u/>
            <sz val="9"/>
            <color indexed="81"/>
            <rFont val="ＭＳ Ｐゴシック"/>
            <family val="3"/>
            <charset val="128"/>
          </rPr>
          <t>以外</t>
        </r>
        <r>
          <rPr>
            <b/>
            <sz val="9"/>
            <color indexed="81"/>
            <rFont val="ＭＳ Ｐゴシック"/>
            <family val="3"/>
            <charset val="128"/>
          </rPr>
          <t>に、会議室やセミナー室等であっても、地域住民等の受け入れが可能となる教室等の合計面積を記入すること。</t>
        </r>
      </text>
    </comment>
    <comment ref="G17" authorId="0" shapeId="0" xr:uid="{00000000-0006-0000-0000-00000D000000}">
      <text>
        <r>
          <rPr>
            <b/>
            <sz val="9"/>
            <color indexed="81"/>
            <rFont val="ＭＳ Ｐゴシック"/>
            <family val="3"/>
            <charset val="128"/>
          </rPr>
          <t>自動計算であるため、入力不要。</t>
        </r>
      </text>
    </comment>
    <comment ref="B18" authorId="0" shapeId="0" xr:uid="{00000000-0006-0000-0000-00000E000000}">
      <text>
        <r>
          <rPr>
            <b/>
            <sz val="9"/>
            <color indexed="81"/>
            <rFont val="ＭＳ Ｐゴシック"/>
            <family val="3"/>
            <charset val="128"/>
          </rPr>
          <t>本工事を行う建物の延べ床面積のうち、避難受け入れ可能な面積の割合。自動計算のため、入力不要。</t>
        </r>
      </text>
    </comment>
    <comment ref="G18" authorId="0" shapeId="0" xr:uid="{00000000-0006-0000-0000-00000F000000}">
      <text>
        <r>
          <rPr>
            <b/>
            <sz val="9"/>
            <color indexed="81"/>
            <rFont val="ＭＳ Ｐゴシック"/>
            <family val="3"/>
            <charset val="128"/>
          </rPr>
          <t>耐震補強工事を行う建物の延べ床面積を記入すること。</t>
        </r>
      </text>
    </comment>
    <comment ref="I21" authorId="0" shapeId="0" xr:uid="{00000000-0006-0000-0000-000011000000}">
      <text>
        <r>
          <rPr>
            <b/>
            <sz val="9"/>
            <color indexed="10"/>
            <rFont val="ＭＳ Ｐゴシック"/>
            <family val="3"/>
            <charset val="128"/>
          </rPr>
          <t>黄色で塗りつぶしたセルは、シート「様式5-2」に入力すること等により自動反映されることから、入力しないこと。</t>
        </r>
      </text>
    </comment>
    <comment ref="K24" authorId="1" shapeId="0" xr:uid="{8234B9EE-72CD-45B1-8192-B9B8DD1A590C}">
      <text>
        <r>
          <rPr>
            <b/>
            <sz val="9"/>
            <color indexed="81"/>
            <rFont val="MS P ゴシック"/>
            <family val="3"/>
            <charset val="128"/>
          </rPr>
          <t>ただし見積整理表が複数ある場合は、このセルの確認は不要。その場合、補助対象経費合計は手動で入力すること。</t>
        </r>
      </text>
    </comment>
    <comment ref="B26" authorId="0" shapeId="0" xr:uid="{00000000-0006-0000-0000-000012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作成者</author>
    <author>中田凌</author>
  </authors>
  <commentList>
    <comment ref="C6" authorId="0" shapeId="0" xr:uid="{00000000-0006-0000-0100-000003000000}">
      <text>
        <r>
          <rPr>
            <b/>
            <sz val="9"/>
            <color indexed="81"/>
            <rFont val="ＭＳ Ｐゴシック"/>
            <family val="3"/>
            <charset val="128"/>
          </rPr>
          <t>「見積書整理表」、「工事等の説明一覧」、「構成図（平面図・立面図）」の付番と対応しているか確認すること。</t>
        </r>
      </text>
    </comment>
    <comment ref="H6" authorId="1" shapeId="0" xr:uid="{9FE81535-9B33-406F-9B97-3B62C7675682}">
      <text>
        <r>
          <rPr>
            <b/>
            <sz val="9"/>
            <color indexed="81"/>
            <rFont val="MS P ゴシック"/>
            <family val="3"/>
            <charset val="128"/>
          </rPr>
          <t>内容、数量、金額については、見積書整理表からの自動転記となっているため、入力不要。</t>
        </r>
      </text>
    </comment>
    <comment ref="H12" authorId="2" shapeId="0" xr:uid="{00000000-0006-0000-0100-000004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D32" authorId="1" shapeId="0" xr:uid="{13BD7B76-3587-42C9-A595-78D3C627978C}">
      <text>
        <r>
          <rPr>
            <b/>
            <sz val="9"/>
            <color indexed="81"/>
            <rFont val="MS P ゴシック"/>
            <family val="3"/>
            <charset val="128"/>
          </rPr>
          <t>「工事明細」欄は、「建築工事」「電気設備工事」、「機械設備工事」等見積書に記載の工事名称の他。その細目を記載すること。</t>
        </r>
      </text>
    </comment>
    <comment ref="I52" authorId="3" shapeId="0" xr:uid="{B49DB2B0-280C-45B5-A8CF-EA5904D81D03}">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必要に応じて列を追加すること。行を挿入した場合は、挿入した行が計算範囲に含まれているか確認すること。</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昭和XX年XX月XX日
　△△課程設置年月日
　　平成XX年XX月XX日
　□□学科設置年月日
　　平成XX年XX月XX日
　■■学科設置年月日
　　令和XX年XX月XX日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347057F2-89AC-40A0-B4A4-834FC3AA524C}">
      <text>
        <r>
          <rPr>
            <b/>
            <sz val="9"/>
            <color indexed="81"/>
            <rFont val="ＭＳ Ｐゴシック"/>
            <family val="3"/>
            <charset val="128"/>
          </rPr>
          <t>対象経費のみに付番し、
耐震点検経費をⅠ,Ⅱ,Ⅲ,…、実施設計費を1,2,3,…、工事費を①,②,③,…とすること。
ここで付した番号を、「様式５－●」、「設備・装置（工事）等の説明一覧」、「設備（装置）構成図」、「平面（立面）図」、「定価証明書」、「カタログ」の対応箇所に付番すること。</t>
        </r>
      </text>
    </comment>
    <comment ref="C9" authorId="0" shapeId="0" xr:uid="{0822EA83-BA24-428C-AD0F-FFB55A74C2FB}">
      <text>
        <r>
          <rPr>
            <b/>
            <sz val="9"/>
            <color indexed="81"/>
            <rFont val="ＭＳ Ｐゴシック"/>
            <family val="3"/>
            <charset val="128"/>
          </rPr>
          <t>見積書に品目名のみで記載されている場合は記入不要。ＡＡ工事、ＢＢ工事と、工事別に分かれている場合は本欄へ記入すること。本欄への記入の有無に関わらず「品名・規格」欄は必ず記入をすること。</t>
        </r>
      </text>
    </comment>
    <comment ref="D9" authorId="0" shapeId="0" xr:uid="{5AF7E5EE-50D3-433C-A53D-9FA74E9BA353}">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8B8094A3-E872-4519-9B84-21F4F60E7F3B}">
      <text>
        <r>
          <rPr>
            <b/>
            <sz val="9"/>
            <color indexed="81"/>
            <rFont val="ＭＳ Ｐゴシック"/>
            <family val="3"/>
            <charset val="128"/>
          </rPr>
          <t>左欄が2以上の品名に係る経費である場合、
→ドロップダウンリストより「全体に係る経費」、「複数項目に係る経費」のいずれかを選択すること。
上記以外、
→作業不要。</t>
        </r>
      </text>
    </comment>
    <comment ref="K9" authorId="0" shapeId="0" xr:uid="{222D28B1-7D7B-4E59-8618-FC95653B53F8}">
      <text>
        <r>
          <rPr>
            <b/>
            <sz val="9"/>
            <color indexed="81"/>
            <rFont val="ＭＳ Ｐゴシック"/>
            <family val="3"/>
            <charset val="128"/>
          </rPr>
          <t>見積書の「金額」欄に記載の金額を記入すること。</t>
        </r>
      </text>
    </comment>
    <comment ref="Q10" authorId="0" shapeId="0" xr:uid="{64FCE4F0-4F8D-44C4-954C-0DA7E7096A0E}">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01438B5D-1D5D-4CDB-A6E5-9BD705BD9FE3}">
      <text>
        <r>
          <rPr>
            <b/>
            <sz val="9"/>
            <color indexed="81"/>
            <rFont val="ＭＳ Ｐゴシック"/>
            <family val="3"/>
            <charset val="128"/>
          </rPr>
          <t>自動計算のため入力不要。</t>
        </r>
      </text>
    </comment>
    <comment ref="K62" authorId="0" shapeId="0" xr:uid="{53693D65-067A-4A2F-BC99-81480B799FD1}">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5EB3A0EE-C9C7-488D-A129-7B78D378F7DF}">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0A909F44-51D9-44FD-9EE8-49996C263242}">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381DB13E-4C3D-47ED-BEB1-C248CFD8848E}">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22EFFC22-B4A7-4167-B3AC-F6B1AE708500}">
      <text>
        <r>
          <rPr>
            <b/>
            <sz val="9"/>
            <color indexed="81"/>
            <rFont val="ＭＳ Ｐゴシック"/>
            <family val="3"/>
            <charset val="128"/>
          </rPr>
          <t>必要に応じて列を追加・削除すること。
「番号」は「Ⅰ～Ⅳ」のように記載して良いが、「見積書整理表」に付番したものと対応させること。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7D21CE9D-B852-4331-A62F-2C0AB4E73473}">
      <text>
        <r>
          <rPr>
            <b/>
            <sz val="9"/>
            <color indexed="81"/>
            <rFont val="ＭＳ Ｐゴシック"/>
            <family val="3"/>
            <charset val="128"/>
          </rPr>
          <t>必要に応じて列を追加・削除すること。
「番号」は「1～10」のように記載してよいが、「見積書整理表」に付番したものと対応させること。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027CD3EE-D7F5-4F32-99F6-5B16C75B4E94}">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B426B905-760A-49C3-8390-D00FE4D1B6AC}">
      <text>
        <r>
          <rPr>
            <b/>
            <sz val="11"/>
            <color indexed="81"/>
            <rFont val="MS P ゴシック"/>
            <family val="3"/>
            <charset val="128"/>
          </rPr>
          <t>ドロップダウンリストより該当するものを選択すること。
【非構造部材の耐震対策】　
  工事費見積　→　「施工業者」を選択
　実施設計費見積　→　「設計業者」を選択
　耐震点検経費見積　→　「耐震点検業者」を選択</t>
        </r>
      </text>
    </comment>
    <comment ref="C8" authorId="1" shapeId="0" xr:uid="{2E98AD24-BC6A-4F36-A9C0-3A13B2A26BCE}">
      <text>
        <r>
          <rPr>
            <b/>
            <sz val="11"/>
            <color indexed="81"/>
            <rFont val="ＭＳ Ｐゴシック"/>
            <family val="3"/>
            <charset val="128"/>
          </rPr>
          <t>業者名は正確に記載すること。</t>
        </r>
      </text>
    </comment>
    <comment ref="I8" authorId="1" shapeId="0" xr:uid="{F90A0459-FE9B-4DC2-94C6-E05D1737A174}">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<sst xmlns="http://schemas.openxmlformats.org/spreadsheetml/2006/main" count="414" uniqueCount="281">
  <si>
    <t>課程</t>
    <rPh sb="0" eb="2">
      <t>カテイ</t>
    </rPh>
    <phoneticPr fontId="11"/>
  </si>
  <si>
    <t>作成日：</t>
    <rPh sb="0" eb="3">
      <t>サクセイビ</t>
    </rPh>
    <phoneticPr fontId="11"/>
  </si>
  <si>
    <t>都道府県名</t>
    <rPh sb="0" eb="4">
      <t>トドウフケン</t>
    </rPh>
    <rPh sb="4" eb="5">
      <t>メイ</t>
    </rPh>
    <phoneticPr fontId="11"/>
  </si>
  <si>
    <t>学校法人等名</t>
    <rPh sb="0" eb="2">
      <t>ガッコウ</t>
    </rPh>
    <rPh sb="2" eb="4">
      <t>ホウジン</t>
    </rPh>
    <rPh sb="4" eb="5">
      <t>トウ</t>
    </rPh>
    <rPh sb="5" eb="6">
      <t>メイ</t>
    </rPh>
    <phoneticPr fontId="11"/>
  </si>
  <si>
    <t>学校名</t>
    <rPh sb="0" eb="2">
      <t>ガッコウ</t>
    </rPh>
    <rPh sb="2" eb="3">
      <t>ホウミョウ</t>
    </rPh>
    <phoneticPr fontId="11"/>
  </si>
  <si>
    <t>管理責任者
所属・職・氏名</t>
    <rPh sb="0" eb="2">
      <t>カンリ</t>
    </rPh>
    <rPh sb="2" eb="5">
      <t>セキニンシャ</t>
    </rPh>
    <rPh sb="6" eb="8">
      <t>ショゾク</t>
    </rPh>
    <rPh sb="9" eb="10">
      <t>ショク</t>
    </rPh>
    <rPh sb="11" eb="13">
      <t>シメイ</t>
    </rPh>
    <phoneticPr fontId="11"/>
  </si>
  <si>
    <t>採択希望順位</t>
    <rPh sb="0" eb="2">
      <t>サイタク</t>
    </rPh>
    <rPh sb="2" eb="4">
      <t>キボウ</t>
    </rPh>
    <rPh sb="4" eb="6">
      <t>ジュンイ</t>
    </rPh>
    <phoneticPr fontId="11"/>
  </si>
  <si>
    <t>事業名</t>
    <rPh sb="0" eb="2">
      <t>ジギョウ</t>
    </rPh>
    <rPh sb="2" eb="3">
      <t>メイ</t>
    </rPh>
    <phoneticPr fontId="11"/>
  </si>
  <si>
    <t>改修施設の名称</t>
    <rPh sb="0" eb="2">
      <t>カイシュウ</t>
    </rPh>
    <rPh sb="2" eb="4">
      <t>シセツ</t>
    </rPh>
    <rPh sb="5" eb="7">
      <t>メイショウ</t>
    </rPh>
    <phoneticPr fontId="11"/>
  </si>
  <si>
    <t>建築年月日</t>
    <rPh sb="0" eb="2">
      <t>ケンチク</t>
    </rPh>
    <rPh sb="2" eb="5">
      <t>ネンガッピ</t>
    </rPh>
    <phoneticPr fontId="11"/>
  </si>
  <si>
    <t>構造</t>
    <rPh sb="0" eb="2">
      <t>コウゾウ</t>
    </rPh>
    <phoneticPr fontId="11"/>
  </si>
  <si>
    <t>改修施設の
避難所指定</t>
    <rPh sb="0" eb="2">
      <t>カイシュウ</t>
    </rPh>
    <rPh sb="2" eb="4">
      <t>シセツ</t>
    </rPh>
    <rPh sb="6" eb="9">
      <t>ヒナンジョ</t>
    </rPh>
    <rPh sb="9" eb="11">
      <t>シテイ</t>
    </rPh>
    <phoneticPr fontId="11"/>
  </si>
  <si>
    <t>指定自治体名</t>
    <rPh sb="0" eb="2">
      <t>シテイ</t>
    </rPh>
    <rPh sb="2" eb="5">
      <t>ジチタイ</t>
    </rPh>
    <rPh sb="5" eb="6">
      <t>メイ</t>
    </rPh>
    <phoneticPr fontId="11"/>
  </si>
  <si>
    <t>避難所としての
利用の可否</t>
    <rPh sb="0" eb="3">
      <t>ヒナンショ</t>
    </rPh>
    <rPh sb="8" eb="10">
      <t>リヨウ</t>
    </rPh>
    <rPh sb="11" eb="13">
      <t>カヒ</t>
    </rPh>
    <phoneticPr fontId="11"/>
  </si>
  <si>
    <t>大規模空間を有する施設の有無</t>
    <rPh sb="0" eb="3">
      <t>ダイキボ</t>
    </rPh>
    <rPh sb="3" eb="5">
      <t>クウカン</t>
    </rPh>
    <rPh sb="6" eb="7">
      <t>ユウ</t>
    </rPh>
    <rPh sb="9" eb="11">
      <t>シセツ</t>
    </rPh>
    <rPh sb="12" eb="14">
      <t>ウム</t>
    </rPh>
    <phoneticPr fontId="11"/>
  </si>
  <si>
    <t>大規模空間の面積</t>
    <phoneticPr fontId="11"/>
  </si>
  <si>
    <t>㎡</t>
    <phoneticPr fontId="11"/>
  </si>
  <si>
    <r>
      <t>大規模空間</t>
    </r>
    <r>
      <rPr>
        <b/>
        <u/>
        <sz val="11"/>
        <rFont val="ＭＳ 明朝"/>
        <family val="1"/>
        <charset val="128"/>
      </rPr>
      <t xml:space="preserve">以外
</t>
    </r>
    <r>
      <rPr>
        <sz val="11"/>
        <rFont val="ＭＳ 明朝"/>
        <family val="1"/>
        <charset val="128"/>
      </rPr>
      <t>での避難面積</t>
    </r>
    <rPh sb="10" eb="12">
      <t>ヒナン</t>
    </rPh>
    <phoneticPr fontId="11"/>
  </si>
  <si>
    <t>受け入れ可能
面積合計</t>
    <rPh sb="0" eb="1">
      <t>ウ</t>
    </rPh>
    <rPh sb="2" eb="3">
      <t>イ</t>
    </rPh>
    <rPh sb="4" eb="6">
      <t>カノウ</t>
    </rPh>
    <rPh sb="7" eb="9">
      <t>メンセキ</t>
    </rPh>
    <rPh sb="9" eb="11">
      <t>ゴウケイ</t>
    </rPh>
    <phoneticPr fontId="11"/>
  </si>
  <si>
    <t>割合</t>
    <rPh sb="0" eb="2">
      <t>ワリアイ</t>
    </rPh>
    <phoneticPr fontId="11"/>
  </si>
  <si>
    <t>％</t>
    <phoneticPr fontId="11"/>
  </si>
  <si>
    <t>合計面積</t>
    <rPh sb="0" eb="2">
      <t>ゴウケイ</t>
    </rPh>
    <rPh sb="2" eb="4">
      <t>メンセキ</t>
    </rPh>
    <phoneticPr fontId="11"/>
  </si>
  <si>
    <t>補助率</t>
    <rPh sb="0" eb="3">
      <t>ホジョリツ</t>
    </rPh>
    <phoneticPr fontId="11"/>
  </si>
  <si>
    <t>以内</t>
    <phoneticPr fontId="11"/>
  </si>
  <si>
    <t>区分</t>
    <rPh sb="0" eb="2">
      <t>クブン</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</si>
  <si>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</si>
  <si>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</si>
  <si>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合計</t>
    <rPh sb="0" eb="2">
      <t>ゴウケイ</t>
    </rPh>
    <phoneticPr fontId="11"/>
  </si>
  <si>
    <t>耐震点検経費</t>
    <rPh sb="0" eb="2">
      <t>タイシン</t>
    </rPh>
    <rPh sb="2" eb="4">
      <t>テンケン</t>
    </rPh>
    <rPh sb="4" eb="6">
      <t>ケイヒ</t>
    </rPh>
    <phoneticPr fontId="11"/>
  </si>
  <si>
    <t>①</t>
    <phoneticPr fontId="11"/>
  </si>
  <si>
    <t>円</t>
    <rPh sb="0" eb="1">
      <t>エン</t>
    </rPh>
    <phoneticPr fontId="11"/>
  </si>
  <si>
    <t>②</t>
    <phoneticPr fontId="11"/>
  </si>
  <si>
    <t>③</t>
    <phoneticPr fontId="11"/>
  </si>
  <si>
    <t>実施設計費</t>
    <rPh sb="0" eb="2">
      <t>ジッシ</t>
    </rPh>
    <rPh sb="2" eb="5">
      <t>セッケイヒ</t>
    </rPh>
    <phoneticPr fontId="11"/>
  </si>
  <si>
    <t>④</t>
    <phoneticPr fontId="11"/>
  </si>
  <si>
    <t>⑤</t>
    <phoneticPr fontId="11"/>
  </si>
  <si>
    <t>⑥</t>
    <phoneticPr fontId="11"/>
  </si>
  <si>
    <t>工事費</t>
    <rPh sb="0" eb="3">
      <t>コウジヒ</t>
    </rPh>
    <phoneticPr fontId="11"/>
  </si>
  <si>
    <t>⑦</t>
    <phoneticPr fontId="11"/>
  </si>
  <si>
    <t>⑧</t>
    <phoneticPr fontId="11"/>
  </si>
  <si>
    <t>⑨</t>
    <phoneticPr fontId="11"/>
  </si>
  <si>
    <t>事業経費計</t>
    <rPh sb="0" eb="2">
      <t>ジギョウ</t>
    </rPh>
    <rPh sb="2" eb="4">
      <t>ケイヒ</t>
    </rPh>
    <rPh sb="4" eb="5">
      <t>ケイ</t>
    </rPh>
    <phoneticPr fontId="11"/>
  </si>
  <si>
    <t>⑩</t>
    <phoneticPr fontId="11"/>
  </si>
  <si>
    <t>⑪</t>
    <phoneticPr fontId="11"/>
  </si>
  <si>
    <t>⑫</t>
    <phoneticPr fontId="11"/>
  </si>
  <si>
    <t>補助希望額</t>
    <rPh sb="0" eb="2">
      <t>ホジョ</t>
    </rPh>
    <rPh sb="2" eb="5">
      <t>キボウガク</t>
    </rPh>
    <phoneticPr fontId="11"/>
  </si>
  <si>
    <t>⑬</t>
    <phoneticPr fontId="11"/>
  </si>
  <si>
    <t>学校法人負担額</t>
    <rPh sb="0" eb="2">
      <t>ガッコウ</t>
    </rPh>
    <rPh sb="2" eb="4">
      <t>ホウジン</t>
    </rPh>
    <rPh sb="4" eb="7">
      <t>フタンガク</t>
    </rPh>
    <phoneticPr fontId="11"/>
  </si>
  <si>
    <t>⑭</t>
    <phoneticPr fontId="11"/>
  </si>
  <si>
    <t>改修施設の
現在の利用状況</t>
    <rPh sb="0" eb="2">
      <t>カイシュウ</t>
    </rPh>
    <rPh sb="2" eb="4">
      <t>シセツ</t>
    </rPh>
    <rPh sb="6" eb="8">
      <t>ゲンザイ</t>
    </rPh>
    <rPh sb="9" eb="11">
      <t>リヨウ</t>
    </rPh>
    <rPh sb="11" eb="13">
      <t>ジョウキョウ</t>
    </rPh>
    <phoneticPr fontId="11"/>
  </si>
  <si>
    <t>１００㎡以上の
空間を有する
部屋の名称
及び面積（㎡）</t>
    <rPh sb="15" eb="17">
      <t>ヘヤ</t>
    </rPh>
    <rPh sb="21" eb="22">
      <t>オヨ</t>
    </rPh>
    <rPh sb="23" eb="25">
      <t>メンセキ</t>
    </rPh>
    <phoneticPr fontId="11"/>
  </si>
  <si>
    <t>備考</t>
    <rPh sb="0" eb="2">
      <t>ビコウ</t>
    </rPh>
    <phoneticPr fontId="11"/>
  </si>
  <si>
    <t>耐震点検経費・実施設計費・工事費の内訳</t>
    <rPh sb="0" eb="2">
      <t>タイシン</t>
    </rPh>
    <rPh sb="2" eb="4">
      <t>テンケン</t>
    </rPh>
    <rPh sb="4" eb="6">
      <t>ケイヒ</t>
    </rPh>
    <rPh sb="13" eb="16">
      <t>コウジヒ</t>
    </rPh>
    <phoneticPr fontId="11"/>
  </si>
  <si>
    <t>番号</t>
    <rPh sb="0" eb="2">
      <t>バンゴウ</t>
    </rPh>
    <phoneticPr fontId="11"/>
  </si>
  <si>
    <t>内　　　　　　　　　容</t>
    <phoneticPr fontId="11"/>
  </si>
  <si>
    <t>数　量</t>
    <rPh sb="0" eb="1">
      <t>カズ</t>
    </rPh>
    <rPh sb="2" eb="3">
      <t>リョウ</t>
    </rPh>
    <phoneticPr fontId="11"/>
  </si>
  <si>
    <t>金　額　（円）</t>
    <phoneticPr fontId="11"/>
  </si>
  <si>
    <t>補助対象</t>
    <rPh sb="0" eb="2">
      <t>ホジョ</t>
    </rPh>
    <rPh sb="2" eb="4">
      <t>タイショウ</t>
    </rPh>
    <phoneticPr fontId="11"/>
  </si>
  <si>
    <t>補助対象耐震点検経費計（＝①）</t>
    <rPh sb="4" eb="6">
      <t>タイシン</t>
    </rPh>
    <rPh sb="6" eb="8">
      <t>テンケン</t>
    </rPh>
    <rPh sb="8" eb="10">
      <t>ケイヒ</t>
    </rPh>
    <phoneticPr fontId="11"/>
  </si>
  <si>
    <t>補助対象外</t>
    <rPh sb="0" eb="2">
      <t>ホジョ</t>
    </rPh>
    <rPh sb="2" eb="5">
      <t>タイショウガイ</t>
    </rPh>
    <phoneticPr fontId="11"/>
  </si>
  <si>
    <t>補助対象外耐震点検経費計（＝②）</t>
    <rPh sb="0" eb="2">
      <t>ホジョ</t>
    </rPh>
    <rPh sb="2" eb="5">
      <t>タイショウガイ</t>
    </rPh>
    <rPh sb="5" eb="7">
      <t>タイシン</t>
    </rPh>
    <rPh sb="7" eb="9">
      <t>テンケン</t>
    </rPh>
    <rPh sb="9" eb="11">
      <t>ケイヒ</t>
    </rPh>
    <rPh sb="11" eb="12">
      <t>ケイ</t>
    </rPh>
    <phoneticPr fontId="11"/>
  </si>
  <si>
    <t>耐震点検経費計（＝③）</t>
    <rPh sb="0" eb="2">
      <t>タイシン</t>
    </rPh>
    <rPh sb="2" eb="4">
      <t>テンケン</t>
    </rPh>
    <rPh sb="4" eb="6">
      <t>ケイヒ</t>
    </rPh>
    <phoneticPr fontId="11"/>
  </si>
  <si>
    <t>実施設計費</t>
    <rPh sb="0" eb="2">
      <t>ジッシ</t>
    </rPh>
    <rPh sb="2" eb="4">
      <t>セッケイ</t>
    </rPh>
    <rPh sb="4" eb="5">
      <t>ヒ</t>
    </rPh>
    <phoneticPr fontId="11"/>
  </si>
  <si>
    <t>補助対象実施設計費計（＝④）</t>
    <phoneticPr fontId="11"/>
  </si>
  <si>
    <t>補助対象外実施設計費計（＝⑤）</t>
    <rPh sb="0" eb="2">
      <t>ホジョ</t>
    </rPh>
    <rPh sb="2" eb="5">
      <t>タイショウガイ</t>
    </rPh>
    <rPh sb="5" eb="7">
      <t>ジッシ</t>
    </rPh>
    <rPh sb="7" eb="9">
      <t>セッケイ</t>
    </rPh>
    <rPh sb="9" eb="10">
      <t>ヒ</t>
    </rPh>
    <rPh sb="10" eb="11">
      <t>ケイ</t>
    </rPh>
    <phoneticPr fontId="11"/>
  </si>
  <si>
    <t>実施設計費計（＝⑥）</t>
    <phoneticPr fontId="11"/>
  </si>
  <si>
    <t>工事明細</t>
    <phoneticPr fontId="11"/>
  </si>
  <si>
    <t>内　　容　・　目　　的</t>
    <rPh sb="0" eb="1">
      <t>ウチ</t>
    </rPh>
    <rPh sb="3" eb="4">
      <t>カタチ</t>
    </rPh>
    <phoneticPr fontId="11"/>
  </si>
  <si>
    <t>数　　量</t>
    <rPh sb="0" eb="1">
      <t>カズ</t>
    </rPh>
    <rPh sb="3" eb="4">
      <t>リョウ</t>
    </rPh>
    <phoneticPr fontId="11"/>
  </si>
  <si>
    <t>補助対象工事費計（＝⑦）</t>
    <rPh sb="0" eb="2">
      <t>ホジョ</t>
    </rPh>
    <rPh sb="2" eb="4">
      <t>タイショウ</t>
    </rPh>
    <rPh sb="4" eb="7">
      <t>コウジヒ</t>
    </rPh>
    <rPh sb="7" eb="8">
      <t>ケイ</t>
    </rPh>
    <phoneticPr fontId="11"/>
  </si>
  <si>
    <t>補助対象外工事費計（＝⑧）</t>
    <rPh sb="0" eb="2">
      <t>ホジョ</t>
    </rPh>
    <rPh sb="2" eb="5">
      <t>タイショウガイ</t>
    </rPh>
    <rPh sb="5" eb="7">
      <t>コウジ</t>
    </rPh>
    <rPh sb="7" eb="8">
      <t>ヒ</t>
    </rPh>
    <rPh sb="8" eb="9">
      <t>ケイ</t>
    </rPh>
    <phoneticPr fontId="11"/>
  </si>
  <si>
    <t>工事費計（＝⑨）</t>
    <phoneticPr fontId="11"/>
  </si>
  <si>
    <t>金額合計（事業経費計＝⑫）</t>
    <rPh sb="0" eb="2">
      <t>キンガク</t>
    </rPh>
    <rPh sb="2" eb="4">
      <t>ゴウケイ</t>
    </rPh>
    <rPh sb="5" eb="7">
      <t>ジギョウ</t>
    </rPh>
    <rPh sb="7" eb="9">
      <t>ケイヒ</t>
    </rPh>
    <rPh sb="9" eb="10">
      <t>ケイ</t>
    </rPh>
    <phoneticPr fontId="11"/>
  </si>
  <si>
    <t>学校名</t>
    <rPh sb="0" eb="3">
      <t>ガッコウメイ</t>
    </rPh>
    <phoneticPr fontId="11"/>
  </si>
  <si>
    <t>課　　程　　名</t>
    <rPh sb="0" eb="1">
      <t>カ</t>
    </rPh>
    <rPh sb="3" eb="4">
      <t>ホド</t>
    </rPh>
    <rPh sb="6" eb="7">
      <t>メイ</t>
    </rPh>
    <phoneticPr fontId="11"/>
  </si>
  <si>
    <t>学　　科　　名</t>
    <rPh sb="0" eb="1">
      <t>ガク</t>
    </rPh>
    <rPh sb="3" eb="4">
      <t>カ</t>
    </rPh>
    <rPh sb="6" eb="7">
      <t>メイ</t>
    </rPh>
    <phoneticPr fontId="11"/>
  </si>
  <si>
    <t>教　員　数（人）</t>
    <rPh sb="0" eb="1">
      <t>キョウ</t>
    </rPh>
    <rPh sb="2" eb="3">
      <t>イン</t>
    </rPh>
    <rPh sb="4" eb="5">
      <t>カズ</t>
    </rPh>
    <rPh sb="6" eb="7">
      <t>ニン</t>
    </rPh>
    <phoneticPr fontId="11"/>
  </si>
  <si>
    <t>生　徒　数（人）</t>
    <rPh sb="0" eb="1">
      <t>セイ</t>
    </rPh>
    <rPh sb="2" eb="3">
      <t>ト</t>
    </rPh>
    <rPh sb="4" eb="5">
      <t>カズ</t>
    </rPh>
    <rPh sb="6" eb="7">
      <t>ニン</t>
    </rPh>
    <phoneticPr fontId="11"/>
  </si>
  <si>
    <t>備　　　　　　考</t>
    <rPh sb="0" eb="1">
      <t>ソナエ</t>
    </rPh>
    <rPh sb="7" eb="8">
      <t>コウ</t>
    </rPh>
    <phoneticPr fontId="11"/>
  </si>
  <si>
    <t>専　任</t>
    <rPh sb="0" eb="1">
      <t>セン</t>
    </rPh>
    <rPh sb="2" eb="3">
      <t>ニン</t>
    </rPh>
    <phoneticPr fontId="11"/>
  </si>
  <si>
    <t>その他</t>
    <rPh sb="2" eb="3">
      <t>タ</t>
    </rPh>
    <phoneticPr fontId="11"/>
  </si>
  <si>
    <t>定　員</t>
    <rPh sb="0" eb="1">
      <t>サダム</t>
    </rPh>
    <rPh sb="2" eb="3">
      <t>イン</t>
    </rPh>
    <phoneticPr fontId="11"/>
  </si>
  <si>
    <t>実　員</t>
    <rPh sb="0" eb="1">
      <t>ジツ</t>
    </rPh>
    <rPh sb="2" eb="3">
      <t>イン</t>
    </rPh>
    <phoneticPr fontId="11"/>
  </si>
  <si>
    <t xml:space="preserve"> </t>
    <phoneticPr fontId="11"/>
  </si>
  <si>
    <t>合　　　　　　　計</t>
    <rPh sb="0" eb="1">
      <t>ゴウ</t>
    </rPh>
    <rPh sb="8" eb="9">
      <t>ケイ</t>
    </rPh>
    <phoneticPr fontId="11"/>
  </si>
  <si>
    <t xml:space="preserve">  （注） １　全課程・全学科を記入すること。</t>
    <rPh sb="8" eb="11">
      <t>ゼンカテイ</t>
    </rPh>
    <rPh sb="12" eb="15">
      <t>ゼンガッカ</t>
    </rPh>
    <rPh sb="16" eb="18">
      <t>キニュウ</t>
    </rPh>
    <phoneticPr fontId="11"/>
  </si>
  <si>
    <t>　　 　  ２　生徒数は，２学年以上ある場合は学年ごとに記入すること。</t>
    <phoneticPr fontId="11"/>
  </si>
  <si>
    <t>　　 　  ３　備考には，当該課程，学科及び学校の設置年月日を記入すること。</t>
    <phoneticPr fontId="11"/>
  </si>
  <si>
    <t>都道府県</t>
    <rPh sb="0" eb="4">
      <t>トドウフケン</t>
    </rPh>
    <phoneticPr fontId="11"/>
  </si>
  <si>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</si>
  <si>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</si>
  <si>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</si>
  <si>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</si>
  <si>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</si>
  <si>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</si>
  <si>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</si>
  <si>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</si>
  <si>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</si>
  <si>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</si>
  <si>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</si>
  <si>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</si>
  <si>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</si>
  <si>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</si>
  <si>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</si>
  <si>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</si>
  <si>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</si>
  <si>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</si>
  <si>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</si>
  <si>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</si>
  <si>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</si>
  <si>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</si>
  <si>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</si>
  <si>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</si>
  <si>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</si>
  <si>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</si>
  <si>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</si>
  <si>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</si>
  <si>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</si>
  <si>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</si>
  <si>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</si>
  <si>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</si>
  <si>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</si>
  <si>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</si>
  <si>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</si>
  <si>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</si>
  <si>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</si>
  <si>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</si>
  <si>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</si>
  <si>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</si>
  <si>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</si>
  <si>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</si>
  <si>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</si>
  <si>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</si>
  <si>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</si>
  <si>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</si>
  <si>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</si>
  <si>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非構造部材の耐震対策 【 チ ェ ッ ク 表 】 </t>
    <rPh sb="0" eb="1">
      <t>ヒ</t>
    </rPh>
    <rPh sb="1" eb="3">
      <t>コウゾウ</t>
    </rPh>
    <rPh sb="3" eb="5">
      <t>ブザイ</t>
    </rPh>
    <rPh sb="6" eb="8">
      <t>タイシン</t>
    </rPh>
    <rPh sb="8" eb="10">
      <t>タイサク</t>
    </rPh>
    <rPh sb="21" eb="22">
      <t>ヒョウ</t>
    </rPh>
    <phoneticPr fontId="38"/>
  </si>
  <si>
    <t>都道府県名</t>
    <rPh sb="0" eb="4">
      <t>トドウフケン</t>
    </rPh>
    <rPh sb="4" eb="5">
      <t>メイ</t>
    </rPh>
    <phoneticPr fontId="38"/>
  </si>
  <si>
    <t>学校法人名</t>
    <rPh sb="0" eb="2">
      <t>ガッコウ</t>
    </rPh>
    <rPh sb="2" eb="4">
      <t>ホウジン</t>
    </rPh>
    <rPh sb="4" eb="5">
      <t>メイ</t>
    </rPh>
    <phoneticPr fontId="38"/>
  </si>
  <si>
    <t>学　校　名</t>
    <rPh sb="0" eb="1">
      <t>ガク</t>
    </rPh>
    <rPh sb="2" eb="3">
      <t>コウ</t>
    </rPh>
    <rPh sb="4" eb="5">
      <t>メイ</t>
    </rPh>
    <phoneticPr fontId="38"/>
  </si>
  <si>
    <t>〔　回　答　方　法　〕</t>
    <phoneticPr fontId="38"/>
  </si>
  <si>
    <t>【チェック項目Ⅰ】　補助金を申請するための要件を満たしているか</t>
    <rPh sb="5" eb="7">
      <t>コウモク</t>
    </rPh>
    <phoneticPr fontId="38"/>
  </si>
  <si>
    <t>確　　　認　　　事　　　項</t>
    <rPh sb="0" eb="1">
      <t>アキラ</t>
    </rPh>
    <rPh sb="4" eb="5">
      <t>シノブ</t>
    </rPh>
    <rPh sb="8" eb="9">
      <t>コト</t>
    </rPh>
    <rPh sb="12" eb="13">
      <t>コウ</t>
    </rPh>
    <phoneticPr fontId="38"/>
  </si>
  <si>
    <t>回 答</t>
    <rPh sb="0" eb="1">
      <t>カイ</t>
    </rPh>
    <rPh sb="2" eb="3">
      <t>コタエ</t>
    </rPh>
    <phoneticPr fontId="38"/>
  </si>
  <si>
    <t>判定</t>
    <rPh sb="0" eb="2">
      <t>ハンテイ</t>
    </rPh>
    <phoneticPr fontId="38"/>
  </si>
  <si>
    <t>以下のA～Bのうち、どれか１つを満たす場合は「○」を選択してください。
　Ａ．大講義室や屋内運動場、屋内プール、講堂、ホール等の100㎡以上の空間（通路は除く。）を有する施設（学校法人が法人部門として管理している建物を除く。）。
　Ｂ．「専修学校防災機能等強化緊急特別推進事業（耐震補強工事）」とあわせて行う非構造部材の耐震対策。</t>
    <rPh sb="0" eb="2">
      <t>イカ</t>
    </rPh>
    <rPh sb="16" eb="17">
      <t>ミ</t>
    </rPh>
    <rPh sb="19" eb="21">
      <t>バアイ</t>
    </rPh>
    <rPh sb="26" eb="28">
      <t>センタク</t>
    </rPh>
    <rPh sb="40" eb="41">
      <t>ダイ</t>
    </rPh>
    <rPh sb="41" eb="44">
      <t>コウギシツ</t>
    </rPh>
    <rPh sb="45" eb="47">
      <t>オクナイ</t>
    </rPh>
    <rPh sb="47" eb="50">
      <t>ウンドウジョウ</t>
    </rPh>
    <rPh sb="51" eb="53">
      <t>オクナイ</t>
    </rPh>
    <rPh sb="57" eb="59">
      <t>コウドウ</t>
    </rPh>
    <rPh sb="63" eb="64">
      <t>トウ</t>
    </rPh>
    <rPh sb="69" eb="71">
      <t>イジョウ</t>
    </rPh>
    <rPh sb="72" eb="74">
      <t>クウカン</t>
    </rPh>
    <rPh sb="75" eb="77">
      <t>ツウロ</t>
    </rPh>
    <rPh sb="78" eb="79">
      <t>ノゾ</t>
    </rPh>
    <rPh sb="83" eb="84">
      <t>ユウ</t>
    </rPh>
    <rPh sb="86" eb="88">
      <t>シセツ</t>
    </rPh>
    <rPh sb="89" eb="91">
      <t>ガッコウ</t>
    </rPh>
    <rPh sb="91" eb="93">
      <t>ホウジン</t>
    </rPh>
    <rPh sb="94" eb="96">
      <t>ホウジン</t>
    </rPh>
    <rPh sb="96" eb="98">
      <t>ブモン</t>
    </rPh>
    <rPh sb="101" eb="103">
      <t>カンリ</t>
    </rPh>
    <rPh sb="107" eb="109">
      <t>タテモノ</t>
    </rPh>
    <rPh sb="110" eb="111">
      <t>ノゾ</t>
    </rPh>
    <rPh sb="120" eb="122">
      <t>センシュウ</t>
    </rPh>
    <rPh sb="122" eb="124">
      <t>ガッコウ</t>
    </rPh>
    <rPh sb="124" eb="126">
      <t>ボウサイ</t>
    </rPh>
    <rPh sb="126" eb="128">
      <t>キノウ</t>
    </rPh>
    <rPh sb="128" eb="129">
      <t>トウ</t>
    </rPh>
    <rPh sb="129" eb="131">
      <t>キョウカ</t>
    </rPh>
    <rPh sb="131" eb="133">
      <t>キンキュウ</t>
    </rPh>
    <rPh sb="133" eb="135">
      <t>トクベツ</t>
    </rPh>
    <rPh sb="135" eb="137">
      <t>スイシン</t>
    </rPh>
    <rPh sb="137" eb="139">
      <t>ジギョウ</t>
    </rPh>
    <rPh sb="140" eb="142">
      <t>タイシン</t>
    </rPh>
    <rPh sb="142" eb="144">
      <t>ホキョウ</t>
    </rPh>
    <rPh sb="144" eb="146">
      <t>コウジ</t>
    </rPh>
    <rPh sb="153" eb="154">
      <t>オコナ</t>
    </rPh>
    <rPh sb="155" eb="156">
      <t>ヒ</t>
    </rPh>
    <rPh sb="156" eb="158">
      <t>コウゾウ</t>
    </rPh>
    <rPh sb="158" eb="160">
      <t>ブザイ</t>
    </rPh>
    <rPh sb="161" eb="163">
      <t>タイシン</t>
    </rPh>
    <rPh sb="163" eb="165">
      <t>タイサク</t>
    </rPh>
    <phoneticPr fontId="38"/>
  </si>
  <si>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8"/>
  </si>
  <si>
    <t>学校関係者が自ら行う耐震対策に係る経費ではないことを確認して、「○」を選択してください。</t>
    <rPh sb="0" eb="2">
      <t>ガッコウ</t>
    </rPh>
    <rPh sb="2" eb="5">
      <t>カンケイシャ</t>
    </rPh>
    <rPh sb="6" eb="7">
      <t>ミズカ</t>
    </rPh>
    <rPh sb="8" eb="9">
      <t>オコナ</t>
    </rPh>
    <rPh sb="10" eb="12">
      <t>タイシン</t>
    </rPh>
    <rPh sb="12" eb="14">
      <t>タイサク</t>
    </rPh>
    <rPh sb="15" eb="16">
      <t>カカ</t>
    </rPh>
    <rPh sb="17" eb="19">
      <t>ケイヒ</t>
    </rPh>
    <rPh sb="26" eb="28">
      <t>カクニン</t>
    </rPh>
    <rPh sb="35" eb="37">
      <t>センタク</t>
    </rPh>
    <phoneticPr fontId="38"/>
  </si>
  <si>
    <t>補助対象となる事業経費に増改築、増床工事に係る経費を含んでいないことを確認して、「○」を選択してください。</t>
    <rPh sb="0" eb="2">
      <t>ホジョ</t>
    </rPh>
    <rPh sb="2" eb="4">
      <t>タイショウ</t>
    </rPh>
    <rPh sb="7" eb="9">
      <t>ジギョウ</t>
    </rPh>
    <rPh sb="9" eb="11">
      <t>ケイヒ</t>
    </rPh>
    <rPh sb="12" eb="15">
      <t>ゾウカイチク</t>
    </rPh>
    <rPh sb="16" eb="17">
      <t>ゾウ</t>
    </rPh>
    <rPh sb="17" eb="18">
      <t>ユカ</t>
    </rPh>
    <rPh sb="18" eb="20">
      <t>コウジ</t>
    </rPh>
    <rPh sb="21" eb="22">
      <t>カカ</t>
    </rPh>
    <rPh sb="23" eb="25">
      <t>ケイヒ</t>
    </rPh>
    <rPh sb="26" eb="27">
      <t>フク</t>
    </rPh>
    <rPh sb="35" eb="37">
      <t>カクニン</t>
    </rPh>
    <rPh sb="44" eb="46">
      <t>センタク</t>
    </rPh>
    <phoneticPr fontId="38"/>
  </si>
  <si>
    <t>【チェック項目Ⅱ】　提出書類が揃っているか</t>
    <rPh sb="5" eb="7">
      <t>コウモク</t>
    </rPh>
    <rPh sb="10" eb="12">
      <t>テイシュツ</t>
    </rPh>
    <rPh sb="12" eb="14">
      <t>ショルイ</t>
    </rPh>
    <rPh sb="15" eb="16">
      <t>ソロ</t>
    </rPh>
    <phoneticPr fontId="38"/>
  </si>
  <si>
    <t>様式５－１（計画調書）　　　　　　　　　　　　　　　　　　　　　　　　　　　</t>
    <rPh sb="0" eb="2">
      <t>ヨウシキ</t>
    </rPh>
    <rPh sb="6" eb="8">
      <t>ケイカク</t>
    </rPh>
    <rPh sb="8" eb="10">
      <t>チョウショ</t>
    </rPh>
    <phoneticPr fontId="38"/>
  </si>
  <si>
    <t>様式５－２（耐震点検経費・実施設計費・工事費の内訳）　　　　　</t>
    <rPh sb="0" eb="2">
      <t>ヨウシキ</t>
    </rPh>
    <rPh sb="6" eb="8">
      <t>タイシン</t>
    </rPh>
    <rPh sb="8" eb="10">
      <t>テンケン</t>
    </rPh>
    <rPh sb="10" eb="12">
      <t>ケイヒ</t>
    </rPh>
    <rPh sb="13" eb="15">
      <t>ジッシ</t>
    </rPh>
    <rPh sb="15" eb="17">
      <t>セッケイ</t>
    </rPh>
    <rPh sb="17" eb="18">
      <t>ヒ</t>
    </rPh>
    <rPh sb="19" eb="22">
      <t>コウジヒ</t>
    </rPh>
    <rPh sb="23" eb="25">
      <t>ウチワケ</t>
    </rPh>
    <phoneticPr fontId="38"/>
  </si>
  <si>
    <t>様式５－３（教員・生徒数調書）</t>
    <rPh sb="0" eb="2">
      <t>ヨウシキ</t>
    </rPh>
    <rPh sb="6" eb="8">
      <t>キョウイン</t>
    </rPh>
    <rPh sb="9" eb="12">
      <t>セイトスウ</t>
    </rPh>
    <rPh sb="12" eb="14">
      <t>チョウショ</t>
    </rPh>
    <phoneticPr fontId="38"/>
  </si>
  <si>
    <t>採択理由書　【共通様式】</t>
    <rPh sb="0" eb="2">
      <t>サイタク</t>
    </rPh>
    <rPh sb="2" eb="5">
      <t>リユウショ</t>
    </rPh>
    <rPh sb="7" eb="9">
      <t>キョウツウ</t>
    </rPh>
    <rPh sb="9" eb="11">
      <t>ヨウシキ</t>
    </rPh>
    <phoneticPr fontId="38"/>
  </si>
  <si>
    <t>見積書整理表</t>
    <rPh sb="0" eb="3">
      <t>ミツモリショ</t>
    </rPh>
    <rPh sb="3" eb="6">
      <t>セイリヒョウ</t>
    </rPh>
    <phoneticPr fontId="38"/>
  </si>
  <si>
    <t>工事等の説明一覧</t>
    <rPh sb="0" eb="2">
      <t>コウジ</t>
    </rPh>
    <rPh sb="2" eb="3">
      <t>トウ</t>
    </rPh>
    <rPh sb="4" eb="6">
      <t>セツメイ</t>
    </rPh>
    <rPh sb="6" eb="8">
      <t>イチラン</t>
    </rPh>
    <phoneticPr fontId="38"/>
  </si>
  <si>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8"/>
  </si>
  <si>
    <t>A</t>
    <phoneticPr fontId="38"/>
  </si>
  <si>
    <t>工事予定施設の「配置図」　【様式自由】　
※学校の敷地全体が分かり、かつ工事予定の建物を明示した図面を提出してください。</t>
    <rPh sb="51" eb="53">
      <t>テイシュツ</t>
    </rPh>
    <phoneticPr fontId="38"/>
  </si>
  <si>
    <t>B</t>
    <phoneticPr fontId="38"/>
  </si>
  <si>
    <r>
      <t>工事予定施設の「平面図」（工事予定範囲がわかるもので、どこにどのような耐震補強工事を施すかがわかるもの）　【様式自由】
※　</t>
    </r>
    <r>
      <rPr>
        <b/>
        <u/>
        <sz val="11"/>
        <color rgb="FF0070C0"/>
        <rFont val="ＭＳ Ｐゴシック"/>
        <family val="3"/>
        <charset val="128"/>
        <scheme val="minor"/>
      </rPr>
      <t>「改修前」と「改修後」の両方の図面が必要となりますので御注意ください。</t>
    </r>
    <rPh sb="63" eb="66">
      <t>カイシュウマエ</t>
    </rPh>
    <rPh sb="69" eb="71">
      <t>カイシュウ</t>
    </rPh>
    <rPh sb="71" eb="72">
      <t>ゴ</t>
    </rPh>
    <rPh sb="74" eb="76">
      <t>リョウホウ</t>
    </rPh>
    <rPh sb="77" eb="79">
      <t>ズメン</t>
    </rPh>
    <rPh sb="80" eb="82">
      <t>ヒツヨウ</t>
    </rPh>
    <rPh sb="89" eb="92">
      <t>ゴチュウイ</t>
    </rPh>
    <phoneticPr fontId="38"/>
  </si>
  <si>
    <t>C</t>
    <phoneticPr fontId="38"/>
  </si>
  <si>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8"/>
  </si>
  <si>
    <t>今回御申請の非構造部材の耐震対策工事の必要性がわかる資料　【様式自由】
※　「学校施設の非構造部材の耐震化ガイドブック（改訂版）」に沿った点検結果等を確認させていただきます。</t>
    <rPh sb="0" eb="2">
      <t>コンカイ</t>
    </rPh>
    <rPh sb="2" eb="5">
      <t>ゴシンセイ</t>
    </rPh>
    <rPh sb="60" eb="63">
      <t>カイテイバン</t>
    </rPh>
    <rPh sb="66" eb="67">
      <t>ソ</t>
    </rPh>
    <rPh sb="69" eb="71">
      <t>テンケン</t>
    </rPh>
    <rPh sb="71" eb="73">
      <t>ケッカ</t>
    </rPh>
    <rPh sb="73" eb="74">
      <t>トウ</t>
    </rPh>
    <phoneticPr fontId="38"/>
  </si>
  <si>
    <t>過去３年度分の貸借対照表の写し</t>
    <rPh sb="0" eb="2">
      <t>カコ</t>
    </rPh>
    <rPh sb="3" eb="6">
      <t>ネンドブン</t>
    </rPh>
    <phoneticPr fontId="38"/>
  </si>
  <si>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8"/>
  </si>
  <si>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8"/>
  </si>
  <si>
    <t>【チェック項目Ⅲ】　提出書類の内容に不備はないか</t>
    <rPh sb="5" eb="7">
      <t>コウモク</t>
    </rPh>
    <rPh sb="10" eb="12">
      <t>テイシュツ</t>
    </rPh>
    <rPh sb="12" eb="14">
      <t>ショルイ</t>
    </rPh>
    <rPh sb="15" eb="17">
      <t>ナイヨウ</t>
    </rPh>
    <rPh sb="18" eb="20">
      <t>フビ</t>
    </rPh>
    <phoneticPr fontId="38"/>
  </si>
  <si>
    <t>確　認　事　項　（「見積書整理表」「工事等の説明一覧」「平面図（又は立面図）」「様式５－２」）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8"/>
  </si>
  <si>
    <t>「見積書整理表」に付した番号が、「工事等の説明一覧」、「平面図（又は立面図）」、「様式５－２」に付した番号と、それぞれ対応していることを確認して、「○」を選択してください。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8" eb="49">
      <t>フ</t>
    </rPh>
    <rPh sb="51" eb="52">
      <t>バン</t>
    </rPh>
    <rPh sb="52" eb="53">
      <t>ゴウ</t>
    </rPh>
    <rPh sb="59" eb="61">
      <t>タイオウ</t>
    </rPh>
    <rPh sb="68" eb="70">
      <t>カクニン</t>
    </rPh>
    <rPh sb="77" eb="79">
      <t>センタク</t>
    </rPh>
    <phoneticPr fontId="38"/>
  </si>
  <si>
    <t>確　認　事　項　（工事予定施設の計画図面）</t>
    <phoneticPr fontId="38"/>
  </si>
  <si>
    <r>
      <t>建具等にかかる工事がある場合、「平面図（立面図）」に「見積書整理表」に付した番号を明記するなどして（手書き・マーカー等でかまわない）その</t>
    </r>
    <r>
      <rPr>
        <b/>
        <sz val="11"/>
        <color theme="1"/>
        <rFont val="ＭＳ Ｐゴシック"/>
        <family val="3"/>
        <charset val="128"/>
        <scheme val="minor"/>
      </rPr>
      <t>場所</t>
    </r>
    <r>
      <rPr>
        <sz val="11"/>
        <rFont val="ＭＳ Ｐゴシック"/>
        <family val="3"/>
        <charset val="128"/>
      </rPr>
      <t>と</t>
    </r>
    <r>
      <rPr>
        <b/>
        <sz val="11"/>
        <color theme="1"/>
        <rFont val="ＭＳ Ｐゴシック"/>
        <family val="3"/>
        <charset val="128"/>
        <scheme val="minor"/>
      </rPr>
      <t>箇所数</t>
    </r>
    <r>
      <rPr>
        <sz val="11"/>
        <rFont val="ＭＳ Ｐゴシック"/>
        <family val="3"/>
        <charset val="128"/>
      </rPr>
      <t>が確認できることを確認の上、「○」を選択してください。該当しない場合、「該当なし」を選択してください。【様式自由】</t>
    </r>
    <phoneticPr fontId="38"/>
  </si>
  <si>
    <r>
      <t>固定机・固定椅子等がない「大規模空間を有する施設」「大規模空間以外に地域住民の受入れが２週間程度可能となる会議室・教室等の施設」がある場合、「平面図」にその</t>
    </r>
    <r>
      <rPr>
        <b/>
        <sz val="11"/>
        <color theme="1"/>
        <rFont val="ＭＳ Ｐゴシック"/>
        <family val="3"/>
        <charset val="128"/>
        <scheme val="minor"/>
      </rPr>
      <t>場所</t>
    </r>
    <r>
      <rPr>
        <sz val="11"/>
        <rFont val="ＭＳ Ｐゴシック"/>
        <family val="3"/>
        <charset val="128"/>
      </rPr>
      <t>と</t>
    </r>
    <r>
      <rPr>
        <b/>
        <sz val="11"/>
        <color theme="1"/>
        <rFont val="ＭＳ Ｐゴシック"/>
        <family val="3"/>
        <charset val="128"/>
        <scheme val="minor"/>
      </rPr>
      <t>面積</t>
    </r>
    <r>
      <rPr>
        <sz val="11"/>
        <rFont val="ＭＳ Ｐゴシック"/>
        <family val="3"/>
        <charset val="128"/>
      </rPr>
      <t xml:space="preserve">が示されている（手書き・マーカー等でかまわない）ことを確認して、「○」を選択してください。該当しない場合、「該当なし」を選択してください。【様式自由】
</t>
    </r>
    <r>
      <rPr>
        <sz val="11"/>
        <rFont val="ＭＳ Ｐゴシック"/>
        <family val="3"/>
        <charset val="128"/>
        <scheme val="minor"/>
      </rPr>
      <t>※様式５－１に記入されている面積と一致していることをご確認ください。</t>
    </r>
    <rPh sb="0" eb="2">
      <t>コテイ</t>
    </rPh>
    <rPh sb="2" eb="3">
      <t>ツクエ</t>
    </rPh>
    <rPh sb="4" eb="6">
      <t>コテイ</t>
    </rPh>
    <rPh sb="6" eb="8">
      <t>イス</t>
    </rPh>
    <rPh sb="8" eb="9">
      <t>トウ</t>
    </rPh>
    <rPh sb="13" eb="16">
      <t>ダイキボ</t>
    </rPh>
    <rPh sb="16" eb="18">
      <t>クウカン</t>
    </rPh>
    <rPh sb="19" eb="20">
      <t>ユウ</t>
    </rPh>
    <rPh sb="22" eb="24">
      <t>シセツ</t>
    </rPh>
    <rPh sb="26" eb="29">
      <t>ダイキボ</t>
    </rPh>
    <rPh sb="29" eb="31">
      <t>クウカン</t>
    </rPh>
    <rPh sb="31" eb="33">
      <t>イガイ</t>
    </rPh>
    <rPh sb="34" eb="36">
      <t>チイキ</t>
    </rPh>
    <rPh sb="36" eb="38">
      <t>ジュウミン</t>
    </rPh>
    <rPh sb="39" eb="41">
      <t>ウケイ</t>
    </rPh>
    <rPh sb="44" eb="46">
      <t>シュウカン</t>
    </rPh>
    <rPh sb="46" eb="48">
      <t>テイド</t>
    </rPh>
    <rPh sb="48" eb="50">
      <t>カノウ</t>
    </rPh>
    <rPh sb="53" eb="56">
      <t>カイギシツ</t>
    </rPh>
    <rPh sb="57" eb="59">
      <t>キョウシツ</t>
    </rPh>
    <rPh sb="59" eb="60">
      <t>トウ</t>
    </rPh>
    <rPh sb="61" eb="63">
      <t>シセツ</t>
    </rPh>
    <rPh sb="67" eb="69">
      <t>バアイ</t>
    </rPh>
    <rPh sb="71" eb="74">
      <t>ヘイメンズ</t>
    </rPh>
    <rPh sb="78" eb="80">
      <t>バショ</t>
    </rPh>
    <rPh sb="81" eb="83">
      <t>メンセキ</t>
    </rPh>
    <rPh sb="84" eb="85">
      <t>シメ</t>
    </rPh>
    <rPh sb="110" eb="112">
      <t>カクニン</t>
    </rPh>
    <rPh sb="119" eb="121">
      <t>センタク</t>
    </rPh>
    <phoneticPr fontId="38"/>
  </si>
  <si>
    <t>提　出　方　法（紙と電子メール（一部資料）、両方で提出すること。）</t>
    <rPh sb="0" eb="1">
      <t>ツツミ</t>
    </rPh>
    <rPh sb="2" eb="3">
      <t>デ</t>
    </rPh>
    <rPh sb="4" eb="5">
      <t>カタ</t>
    </rPh>
    <rPh sb="6" eb="7">
      <t>ホウ</t>
    </rPh>
    <rPh sb="16" eb="18">
      <t>イチブ</t>
    </rPh>
    <rPh sb="18" eb="20">
      <t>シリョウ</t>
    </rPh>
    <phoneticPr fontId="38"/>
  </si>
  <si>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8"/>
  </si>
  <si>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8"/>
  </si>
  <si>
    <t>見　積　書　整　理　表</t>
    <rPh sb="0" eb="1">
      <t>ミ</t>
    </rPh>
    <rPh sb="2" eb="3">
      <t>セキ</t>
    </rPh>
    <rPh sb="4" eb="5">
      <t>ショ</t>
    </rPh>
    <rPh sb="6" eb="7">
      <t>ヒトシ</t>
    </rPh>
    <rPh sb="8" eb="9">
      <t>リ</t>
    </rPh>
    <rPh sb="10" eb="11">
      <t>ヒョウ</t>
    </rPh>
    <phoneticPr fontId="38"/>
  </si>
  <si>
    <t>学校名</t>
    <rPh sb="0" eb="3">
      <t>ガッコウメイ</t>
    </rPh>
    <phoneticPr fontId="38"/>
  </si>
  <si>
    <t>事業区分</t>
    <rPh sb="0" eb="2">
      <t>ジギョウ</t>
    </rPh>
    <rPh sb="2" eb="4">
      <t>クブン</t>
    </rPh>
    <phoneticPr fontId="38"/>
  </si>
  <si>
    <t>事業名</t>
    <rPh sb="0" eb="2">
      <t>ジギョウ</t>
    </rPh>
    <rPh sb="2" eb="3">
      <t>メイ</t>
    </rPh>
    <phoneticPr fontId="38"/>
  </si>
  <si>
    <t>（単位：円）</t>
    <phoneticPr fontId="38"/>
  </si>
  <si>
    <t>整理番号</t>
    <rPh sb="0" eb="2">
      <t>セイリ</t>
    </rPh>
    <rPh sb="2" eb="4">
      <t>バンゴウ</t>
    </rPh>
    <phoneticPr fontId="38"/>
  </si>
  <si>
    <t>項目名</t>
    <rPh sb="0" eb="3">
      <t>コウモクメイ</t>
    </rPh>
    <phoneticPr fontId="38"/>
  </si>
  <si>
    <t>左記経費（Ｄ列）について</t>
    <rPh sb="0" eb="2">
      <t>サキ</t>
    </rPh>
    <rPh sb="2" eb="4">
      <t>ケイヒ</t>
    </rPh>
    <rPh sb="6" eb="7">
      <t>レツ</t>
    </rPh>
    <phoneticPr fontId="38"/>
  </si>
  <si>
    <t>単価</t>
    <rPh sb="0" eb="2">
      <t>タンカ</t>
    </rPh>
    <phoneticPr fontId="11"/>
  </si>
  <si>
    <r>
      <t xml:space="preserve">数量
</t>
    </r>
    <r>
      <rPr>
        <sz val="9"/>
        <color theme="1"/>
        <rFont val="ＭＳ Ｐゴシック"/>
        <family val="3"/>
        <charset val="128"/>
        <scheme val="minor"/>
      </rPr>
      <t>（対象分）</t>
    </r>
    <rPh sb="0" eb="2">
      <t>スウリョウ</t>
    </rPh>
    <rPh sb="4" eb="6">
      <t>タイショウ</t>
    </rPh>
    <rPh sb="6" eb="7">
      <t>ブン</t>
    </rPh>
    <phoneticPr fontId="11"/>
  </si>
  <si>
    <r>
      <t xml:space="preserve">数量
</t>
    </r>
    <r>
      <rPr>
        <sz val="9"/>
        <color theme="1"/>
        <rFont val="ＭＳ Ｐゴシック"/>
        <family val="3"/>
        <charset val="128"/>
        <scheme val="minor"/>
      </rPr>
      <t>（対象外分）</t>
    </r>
    <rPh sb="0" eb="2">
      <t>スウリョウ</t>
    </rPh>
    <rPh sb="4" eb="7">
      <t>タイショウガイ</t>
    </rPh>
    <rPh sb="7" eb="8">
      <t>ブン</t>
    </rPh>
    <phoneticPr fontId="11"/>
  </si>
  <si>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1"/>
  </si>
  <si>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1"/>
  </si>
  <si>
    <t>金額</t>
    <rPh sb="0" eb="2">
      <t>キンガク</t>
    </rPh>
    <phoneticPr fontId="11"/>
  </si>
  <si>
    <t>備考欄</t>
    <rPh sb="0" eb="2">
      <t>ビコウ</t>
    </rPh>
    <rPh sb="2" eb="3">
      <t>ラン</t>
    </rPh>
    <phoneticPr fontId="11"/>
  </si>
  <si>
    <t>対象経費</t>
    <rPh sb="0" eb="2">
      <t>タイショウ</t>
    </rPh>
    <rPh sb="2" eb="4">
      <t>ケイヒ</t>
    </rPh>
    <phoneticPr fontId="11"/>
  </si>
  <si>
    <t>対象外経費</t>
    <rPh sb="0" eb="3">
      <t>タイショウガイ</t>
    </rPh>
    <rPh sb="3" eb="5">
      <t>ケイヒ</t>
    </rPh>
    <phoneticPr fontId="11"/>
  </si>
  <si>
    <t>値引・諸経費等共通に係る経費</t>
    <rPh sb="0" eb="2">
      <t>ネビキ</t>
    </rPh>
    <rPh sb="3" eb="7">
      <t>ショケイヒナド</t>
    </rPh>
    <rPh sb="7" eb="9">
      <t>キョウツウ</t>
    </rPh>
    <rPh sb="10" eb="11">
      <t>カカ</t>
    </rPh>
    <rPh sb="12" eb="14">
      <t>ケイヒ</t>
    </rPh>
    <phoneticPr fontId="11"/>
  </si>
  <si>
    <t>全経費へ付番</t>
    <rPh sb="0" eb="3">
      <t>ゼンケイヒ</t>
    </rPh>
    <rPh sb="4" eb="5">
      <t>フ</t>
    </rPh>
    <rPh sb="5" eb="6">
      <t>バン</t>
    </rPh>
    <phoneticPr fontId="38"/>
  </si>
  <si>
    <t>対象経費のみ付番</t>
    <rPh sb="0" eb="2">
      <t>タイショウ</t>
    </rPh>
    <rPh sb="2" eb="4">
      <t>ケイヒ</t>
    </rPh>
    <rPh sb="6" eb="7">
      <t>フ</t>
    </rPh>
    <rPh sb="7" eb="8">
      <t>バン</t>
    </rPh>
    <phoneticPr fontId="38"/>
  </si>
  <si>
    <t>必要に応じて記入</t>
    <rPh sb="0" eb="2">
      <t>ヒツヨウ</t>
    </rPh>
    <rPh sb="3" eb="4">
      <t>オウ</t>
    </rPh>
    <rPh sb="6" eb="8">
      <t>キニュウ</t>
    </rPh>
    <phoneticPr fontId="38"/>
  </si>
  <si>
    <t>要記入</t>
    <rPh sb="0" eb="1">
      <t>ヨウ</t>
    </rPh>
    <rPh sb="1" eb="3">
      <t>キニュウ</t>
    </rPh>
    <phoneticPr fontId="38"/>
  </si>
  <si>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8"/>
  </si>
  <si>
    <t>自動計算の為
入力不要</t>
    <rPh sb="0" eb="2">
      <t>ジドウ</t>
    </rPh>
    <rPh sb="2" eb="4">
      <t>ケイサン</t>
    </rPh>
    <rPh sb="5" eb="6">
      <t>タメ</t>
    </rPh>
    <rPh sb="7" eb="9">
      <t>ニュウリョク</t>
    </rPh>
    <rPh sb="9" eb="11">
      <t>フヨウ</t>
    </rPh>
    <phoneticPr fontId="38"/>
  </si>
  <si>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8"/>
  </si>
  <si>
    <t>合計（税抜）</t>
    <rPh sb="0" eb="2">
      <t>ゴウケイ</t>
    </rPh>
    <rPh sb="3" eb="5">
      <t>ゼイヌ</t>
    </rPh>
    <phoneticPr fontId="11"/>
  </si>
  <si>
    <t>↑a</t>
    <phoneticPr fontId="38"/>
  </si>
  <si>
    <t>↑b</t>
    <phoneticPr fontId="38"/>
  </si>
  <si>
    <t>↑c</t>
    <phoneticPr fontId="38"/>
  </si>
  <si>
    <t>割合</t>
    <rPh sb="0" eb="2">
      <t>ワリアイ</t>
    </rPh>
    <phoneticPr fontId="38"/>
  </si>
  <si>
    <t>共通に係る経費</t>
    <rPh sb="0" eb="2">
      <t>キョウツウ</t>
    </rPh>
    <rPh sb="3" eb="4">
      <t>カカ</t>
    </rPh>
    <rPh sb="5" eb="7">
      <t>ケイヒ</t>
    </rPh>
    <phoneticPr fontId="38"/>
  </si>
  <si>
    <t>a（又はb）+共通に係る経費</t>
    <rPh sb="2" eb="3">
      <t>マタ</t>
    </rPh>
    <rPh sb="7" eb="9">
      <t>キョウツウ</t>
    </rPh>
    <rPh sb="10" eb="11">
      <t>カカ</t>
    </rPh>
    <rPh sb="12" eb="14">
      <t>ケイヒ</t>
    </rPh>
    <phoneticPr fontId="38"/>
  </si>
  <si>
    <t>消費税額</t>
    <rPh sb="0" eb="3">
      <t>ショウヒゼイ</t>
    </rPh>
    <rPh sb="3" eb="4">
      <t>ガク</t>
    </rPh>
    <phoneticPr fontId="11"/>
  </si>
  <si>
    <t>消費税額</t>
    <rPh sb="0" eb="3">
      <t>ショウヒゼイ</t>
    </rPh>
    <rPh sb="3" eb="4">
      <t>ガク</t>
    </rPh>
    <phoneticPr fontId="38"/>
  </si>
  <si>
    <t>↓対象経費</t>
    <rPh sb="1" eb="3">
      <t>タイショウ</t>
    </rPh>
    <rPh sb="3" eb="5">
      <t>ケイヒ</t>
    </rPh>
    <phoneticPr fontId="38"/>
  </si>
  <si>
    <t>↓対象外経費</t>
    <rPh sb="1" eb="4">
      <t>タイショウガイ</t>
    </rPh>
    <rPh sb="4" eb="6">
      <t>ケイヒ</t>
    </rPh>
    <phoneticPr fontId="38"/>
  </si>
  <si>
    <t>合計（税込）</t>
    <rPh sb="0" eb="2">
      <t>ゴウケイ</t>
    </rPh>
    <rPh sb="3" eb="5">
      <t>ゼイコミ</t>
    </rPh>
    <phoneticPr fontId="11"/>
  </si>
  <si>
    <t>割合（%）入力↓</t>
    <rPh sb="0" eb="2">
      <t>ワリアイ</t>
    </rPh>
    <rPh sb="5" eb="7">
      <t>ニュウリョク</t>
    </rPh>
    <phoneticPr fontId="38"/>
  </si>
  <si>
    <t>按分後対象経費</t>
    <rPh sb="0" eb="2">
      <t>アンブン</t>
    </rPh>
    <rPh sb="2" eb="3">
      <t>ゴ</t>
    </rPh>
    <rPh sb="3" eb="5">
      <t>タイショウ</t>
    </rPh>
    <rPh sb="5" eb="7">
      <t>ケイヒ</t>
    </rPh>
    <phoneticPr fontId="38"/>
  </si>
  <si>
    <t>専門</t>
    <rPh sb="0" eb="2">
      <t>センモン</t>
    </rPh>
    <phoneticPr fontId="38"/>
  </si>
  <si>
    <t>高等</t>
    <rPh sb="0" eb="2">
      <t>コウトウ</t>
    </rPh>
    <phoneticPr fontId="38"/>
  </si>
  <si>
    <t>番号</t>
    <rPh sb="0" eb="2">
      <t>バンゴウ</t>
    </rPh>
    <phoneticPr fontId="38"/>
  </si>
  <si>
    <t>品名</t>
    <rPh sb="0" eb="1">
      <t>シナ</t>
    </rPh>
    <rPh sb="1" eb="2">
      <t>メイ</t>
    </rPh>
    <phoneticPr fontId="38"/>
  </si>
  <si>
    <t>数量</t>
    <rPh sb="0" eb="2">
      <t>スウリョウ</t>
    </rPh>
    <phoneticPr fontId="38"/>
  </si>
  <si>
    <t>共通様式</t>
    <rPh sb="0" eb="2">
      <t>キョウツウ</t>
    </rPh>
    <rPh sb="2" eb="4">
      <t>ヨウシキ</t>
    </rPh>
    <phoneticPr fontId="11"/>
  </si>
  <si>
    <t>採択理由書</t>
    <rPh sb="0" eb="2">
      <t>サイタク</t>
    </rPh>
    <rPh sb="2" eb="5">
      <t>リユウショ</t>
    </rPh>
    <phoneticPr fontId="11"/>
  </si>
  <si>
    <t>学校名</t>
    <rPh sb="0" eb="2">
      <t>ガッコウ</t>
    </rPh>
    <rPh sb="2" eb="3">
      <t>メイ</t>
    </rPh>
    <phoneticPr fontId="11"/>
  </si>
  <si>
    <t>採択業者区分</t>
    <rPh sb="0" eb="2">
      <t>サイタク</t>
    </rPh>
    <rPh sb="2" eb="4">
      <t>ギョウシャ</t>
    </rPh>
    <rPh sb="4" eb="6">
      <t>クブン</t>
    </rPh>
    <phoneticPr fontId="11"/>
  </si>
  <si>
    <t>採択業者</t>
    <rPh sb="0" eb="2">
      <t>サイタク</t>
    </rPh>
    <rPh sb="2" eb="4">
      <t>ギョウシャ</t>
    </rPh>
    <phoneticPr fontId="11"/>
  </si>
  <si>
    <t>会社名：</t>
    <rPh sb="0" eb="2">
      <t>カイシャ</t>
    </rPh>
    <rPh sb="2" eb="3">
      <t>メイ</t>
    </rPh>
    <phoneticPr fontId="11"/>
  </si>
  <si>
    <t>見積金額：</t>
    <rPh sb="0" eb="2">
      <t>ミツモリ</t>
    </rPh>
    <rPh sb="2" eb="4">
      <t>キンガク</t>
    </rPh>
    <phoneticPr fontId="11"/>
  </si>
  <si>
    <t>不採択業者１</t>
    <rPh sb="0" eb="1">
      <t>フ</t>
    </rPh>
    <rPh sb="1" eb="3">
      <t>サイタク</t>
    </rPh>
    <rPh sb="3" eb="5">
      <t>ギョウシャ</t>
    </rPh>
    <phoneticPr fontId="11"/>
  </si>
  <si>
    <t>不採択業者２</t>
    <rPh sb="0" eb="1">
      <t>フ</t>
    </rPh>
    <rPh sb="1" eb="3">
      <t>サイタク</t>
    </rPh>
    <rPh sb="3" eb="5">
      <t>ギョウシャ</t>
    </rPh>
    <phoneticPr fontId="11"/>
  </si>
  <si>
    <t>不採択業者３</t>
    <rPh sb="0" eb="1">
      <t>フ</t>
    </rPh>
    <rPh sb="1" eb="3">
      <t>サイタク</t>
    </rPh>
    <rPh sb="3" eb="5">
      <t>ギョウシャ</t>
    </rPh>
    <phoneticPr fontId="11"/>
  </si>
  <si>
    <t>不採択業者４</t>
    <rPh sb="0" eb="1">
      <t>フ</t>
    </rPh>
    <rPh sb="1" eb="3">
      <t>サイタク</t>
    </rPh>
    <rPh sb="3" eb="5">
      <t>ギョウシャ</t>
    </rPh>
    <phoneticPr fontId="11"/>
  </si>
  <si>
    <t>不採択業者５</t>
    <rPh sb="0" eb="1">
      <t>フ</t>
    </rPh>
    <rPh sb="1" eb="3">
      <t>サイタク</t>
    </rPh>
    <rPh sb="3" eb="5">
      <t>ギョウシャ</t>
    </rPh>
    <phoneticPr fontId="11"/>
  </si>
  <si>
    <t>（業者採択理由）</t>
    <rPh sb="1" eb="3">
      <t>ギョウシャ</t>
    </rPh>
    <rPh sb="3" eb="5">
      <t>サイタク</t>
    </rPh>
    <rPh sb="5" eb="7">
      <t>リユウ</t>
    </rPh>
    <phoneticPr fontId="11"/>
  </si>
  <si>
    <t>（業者選定後に金額が変更した理由）</t>
    <rPh sb="1" eb="3">
      <t>ギョウシャ</t>
    </rPh>
    <rPh sb="3" eb="5">
      <t>センテイ</t>
    </rPh>
    <rPh sb="5" eb="6">
      <t>ゴ</t>
    </rPh>
    <rPh sb="7" eb="9">
      <t>キンガク</t>
    </rPh>
    <rPh sb="10" eb="12">
      <t>ヘンコウ</t>
    </rPh>
    <rPh sb="14" eb="16">
      <t>リユウ</t>
    </rPh>
    <phoneticPr fontId="11"/>
  </si>
  <si>
    <t>変更前金額：</t>
    <rPh sb="0" eb="3">
      <t>ヘンコウマエ</t>
    </rPh>
    <rPh sb="3" eb="5">
      <t>キンガク</t>
    </rPh>
    <phoneticPr fontId="11"/>
  </si>
  <si>
    <t>変更後金額：</t>
    <rPh sb="0" eb="3">
      <t>ヘンコウゴ</t>
    </rPh>
    <rPh sb="3" eb="5">
      <t>キンガク</t>
    </rPh>
    <phoneticPr fontId="11"/>
  </si>
  <si>
    <t>差額：</t>
    <rPh sb="0" eb="2">
      <t>サガク</t>
    </rPh>
    <phoneticPr fontId="11"/>
  </si>
  <si>
    <t>非構造部材の耐震対策</t>
    <rPh sb="0" eb="1">
      <t>ヒ</t>
    </rPh>
    <rPh sb="1" eb="3">
      <t>コウゾウ</t>
    </rPh>
    <rPh sb="3" eb="5">
      <t>ブザイ</t>
    </rPh>
    <rPh sb="6" eb="10">
      <t>タイシンタイサク</t>
    </rPh>
    <phoneticPr fontId="11"/>
  </si>
  <si>
    <r>
      <t>・下記【チェック項目Ⅰ～Ⅲ】について、全ての事項に回答し、</t>
    </r>
    <r>
      <rPr>
        <b/>
        <u/>
        <sz val="11"/>
        <color rgb="FFFF0000"/>
        <rFont val="ＭＳ Ｐゴシック"/>
        <family val="3"/>
        <charset val="128"/>
        <scheme val="minor"/>
      </rPr>
      <t>右端の「判定」が全て「ＯＫ」になったこ
とを確認した上で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8"/>
  </si>
  <si>
    <r>
      <t>補助対象となる事業経費が</t>
    </r>
    <r>
      <rPr>
        <sz val="11"/>
        <color rgb="FFFF0000"/>
        <rFont val="ＭＳ Ｐゴシック"/>
        <family val="3"/>
        <charset val="128"/>
        <scheme val="minor"/>
      </rPr>
      <t>１５０万円以上</t>
    </r>
    <r>
      <rPr>
        <sz val="11"/>
        <color theme="1"/>
        <rFont val="ＭＳ Ｐゴシック"/>
        <family val="2"/>
        <charset val="128"/>
        <scheme val="minor"/>
      </rPr>
      <t>であることを確認して、「○」を選択してください（専門課程のみ）。</t>
    </r>
    <rPh sb="0" eb="2">
      <t>ホジョ</t>
    </rPh>
    <rPh sb="2" eb="4">
      <t>タイショウ</t>
    </rPh>
    <rPh sb="7" eb="9">
      <t>ジギョウ</t>
    </rPh>
    <rPh sb="9" eb="11">
      <t>ケイヒ</t>
    </rPh>
    <rPh sb="15" eb="17">
      <t>マンエン</t>
    </rPh>
    <rPh sb="17" eb="19">
      <t>イジョウ</t>
    </rPh>
    <rPh sb="25" eb="27">
      <t>カクニン</t>
    </rPh>
    <rPh sb="34" eb="36">
      <t>センタク</t>
    </rPh>
    <rPh sb="43" eb="45">
      <t>センモン</t>
    </rPh>
    <rPh sb="45" eb="47">
      <t>カテイ</t>
    </rPh>
    <phoneticPr fontId="38"/>
  </si>
  <si>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38"/>
  </si>
  <si>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8"/>
  </si>
  <si>
    <t>05_見積整理表の合計（O64）と金額が一致している場合、文字が赤くなります。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</si>
  <si>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1"/>
  </si>
  <si>
    <t>非構造部材の耐震対策</t>
    <rPh sb="0" eb="3">
      <t>ヒコウゾウ</t>
    </rPh>
    <rPh sb="3" eb="5">
      <t>ブザイ</t>
    </rPh>
    <rPh sb="6" eb="10">
      <t>タイシンタイサク</t>
    </rPh>
    <phoneticPr fontId="11"/>
  </si>
  <si>
    <t>Ⅰ</t>
    <phoneticPr fontId="11"/>
  </si>
  <si>
    <t>Ⅱ</t>
    <phoneticPr fontId="11"/>
  </si>
  <si>
    <t>Ⅲ</t>
    <phoneticPr fontId="11"/>
  </si>
  <si>
    <t>Ⅳ</t>
    <phoneticPr fontId="11"/>
  </si>
  <si>
    <t>品名</t>
    <rPh sb="0" eb="2">
      <t>ヒンメイ</t>
    </rPh>
    <phoneticPr fontId="11"/>
  </si>
  <si>
    <t>06_見積整理表の合計（K64）と金額が一致している場合、文字が赤くなります。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</si>
  <si>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消費税</t>
    <rPh sb="0" eb="3">
      <t>ショウヒゼイ</t>
    </rPh>
    <phoneticPr fontId="11"/>
  </si>
  <si>
    <t>過去３年度分の資金収支決算書の写し</t>
    <rPh sb="0" eb="2">
      <t>カコ</t>
    </rPh>
    <rPh sb="3" eb="6">
      <t>ネンドブン</t>
    </rPh>
    <rPh sb="7" eb="9">
      <t>シキン</t>
    </rPh>
    <rPh sb="9" eb="11">
      <t>シュウシ</t>
    </rPh>
    <rPh sb="11" eb="14">
      <t>ケッサンショ</t>
    </rPh>
    <rPh sb="15" eb="16">
      <t>ウツ</t>
    </rPh>
    <phoneticPr fontId="38"/>
  </si>
  <si>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8"/>
  </si>
  <si>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1"/>
  </si>
  <si>
    <r>
      <t>　各工事（品目）における耐震化（耐震対策）との関連性の説明
　　</t>
    </r>
    <r>
      <rPr>
        <sz val="11"/>
        <rFont val="ＭＳ Ｐゴシック"/>
        <family val="3"/>
        <charset val="128"/>
        <scheme val="minor"/>
      </rPr>
      <t>　（耐震工法上どのように必要となるのか、耐震性能の向上にどのようにつながるのか等、記入例を参考にしつつ</t>
    </r>
    <r>
      <rPr>
        <b/>
        <sz val="11"/>
        <rFont val="ＭＳ Ｐゴシック"/>
        <family val="3"/>
        <charset val="128"/>
        <scheme val="minor"/>
      </rPr>
      <t>具体的・詳細に</t>
    </r>
    <r>
      <rPr>
        <sz val="11"/>
        <rFont val="ＭＳ Ｐゴシック"/>
        <family val="3"/>
        <charset val="128"/>
        <scheme val="minor"/>
      </rPr>
      <t>記載してください。）</t>
    </r>
    <rPh sb="27" eb="29">
      <t>セツメイ</t>
    </rPh>
    <rPh sb="34" eb="36">
      <t>タイシン</t>
    </rPh>
    <rPh sb="36" eb="38">
      <t>コウホウ</t>
    </rPh>
    <rPh sb="38" eb="39">
      <t>ジョウ</t>
    </rPh>
    <rPh sb="44" eb="46">
      <t>ヒツヨウ</t>
    </rPh>
    <rPh sb="52" eb="54">
      <t>タイシン</t>
    </rPh>
    <rPh sb="54" eb="56">
      <t>セイノウ</t>
    </rPh>
    <rPh sb="57" eb="59">
      <t>コウジョウ</t>
    </rPh>
    <rPh sb="71" eb="72">
      <t>ナド</t>
    </rPh>
    <rPh sb="73" eb="75">
      <t>キニュウ</t>
    </rPh>
    <rPh sb="75" eb="76">
      <t>レイ</t>
    </rPh>
    <rPh sb="77" eb="79">
      <t>サンコウ</t>
    </rPh>
    <rPh sb="83" eb="86">
      <t>グタイテキ</t>
    </rPh>
    <rPh sb="87" eb="89">
      <t>ショウサイ</t>
    </rPh>
    <rPh sb="90" eb="92">
      <t>キサイ</t>
    </rPh>
    <phoneticPr fontId="38"/>
  </si>
  <si>
    <t>法人番号
（12桁）</t>
    <rPh sb="0" eb="2">
      <t>ホウジン</t>
    </rPh>
    <rPh sb="2" eb="4">
      <t>バンゴウ</t>
    </rPh>
    <rPh sb="8" eb="9">
      <t>ケタ</t>
    </rPh>
    <phoneticPr fontId="11"/>
  </si>
  <si>
    <t>（防災機能等強化緊急特別推進事業（非構造部材の耐震対策））共通様式［学校法人作成］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17" eb="22">
      <t>ヒコウゾウブザイ</t>
    </rPh>
    <rPh sb="23" eb="27">
      <t>タイシンタイサク</t>
    </rPh>
    <phoneticPr fontId="38"/>
  </si>
  <si>
    <t>様式５-３（非構造部材の耐震対策）</t>
    <rPh sb="0" eb="2">
      <t>ヨウシキ</t>
    </rPh>
    <rPh sb="6" eb="7">
      <t>ヒ</t>
    </rPh>
    <rPh sb="7" eb="9">
      <t>コウゾウ</t>
    </rPh>
    <rPh sb="9" eb="11">
      <t>ブザイ</t>
    </rPh>
    <rPh sb="12" eb="16">
      <t>タイシンタイサク</t>
    </rPh>
    <phoneticPr fontId="11"/>
  </si>
  <si>
    <t>様式５－２（非構造部材の耐震対策）</t>
    <rPh sb="6" eb="7">
      <t>ヒ</t>
    </rPh>
    <rPh sb="7" eb="9">
      <t>コウゾウ</t>
    </rPh>
    <rPh sb="9" eb="11">
      <t>ブザイ</t>
    </rPh>
    <rPh sb="12" eb="16">
      <t>タイシンタイサク</t>
    </rPh>
    <phoneticPr fontId="11"/>
  </si>
  <si>
    <t>令和　年　月</t>
    <rPh sb="0" eb="1">
      <t>レイ</t>
    </rPh>
    <rPh sb="1" eb="2">
      <t>ワ</t>
    </rPh>
    <rPh sb="3" eb="4">
      <t>ネン</t>
    </rPh>
    <rPh sb="5" eb="6">
      <t>ガツ</t>
    </rPh>
    <phoneticPr fontId="11"/>
  </si>
  <si>
    <t>事業着手時期</t>
    <rPh sb="0" eb="4">
      <t>ジギョウチャクシュ</t>
    </rPh>
    <rPh sb="4" eb="6">
      <t>ジキ</t>
    </rPh>
    <phoneticPr fontId="11"/>
  </si>
  <si>
    <t>事業完了予定時期</t>
    <rPh sb="0" eb="2">
      <t>ジギョウ</t>
    </rPh>
    <rPh sb="2" eb="4">
      <t>カンリョウ</t>
    </rPh>
    <rPh sb="4" eb="6">
      <t>ヨテイ</t>
    </rPh>
    <rPh sb="6" eb="8">
      <t>ジキ</t>
    </rPh>
    <phoneticPr fontId="11"/>
  </si>
  <si>
    <t>工事等の説明一覧（耐震点検経費）</t>
    <rPh sb="0" eb="2">
      <t>コウジ</t>
    </rPh>
    <rPh sb="2" eb="3">
      <t>トウ</t>
    </rPh>
    <rPh sb="4" eb="6">
      <t>セツメイ</t>
    </rPh>
    <rPh sb="6" eb="8">
      <t>イチラン</t>
    </rPh>
    <rPh sb="9" eb="13">
      <t>タイシンテンケン</t>
    </rPh>
    <rPh sb="13" eb="15">
      <t>ケイヒ</t>
    </rPh>
    <phoneticPr fontId="38"/>
  </si>
  <si>
    <t>工事等の説明一覧（実施設計費）</t>
    <rPh sb="0" eb="2">
      <t>コウジ</t>
    </rPh>
    <rPh sb="2" eb="3">
      <t>トウ</t>
    </rPh>
    <rPh sb="4" eb="6">
      <t>セツメイ</t>
    </rPh>
    <rPh sb="6" eb="8">
      <t>イチラン</t>
    </rPh>
    <rPh sb="9" eb="14">
      <t>ジッシセッケイヒ</t>
    </rPh>
    <phoneticPr fontId="38"/>
  </si>
  <si>
    <t>Ⅴ</t>
    <phoneticPr fontId="11"/>
  </si>
  <si>
    <t>Ⅵ</t>
    <phoneticPr fontId="11"/>
  </si>
  <si>
    <t>Ⅶ</t>
    <phoneticPr fontId="11"/>
  </si>
  <si>
    <t>Ⅷ</t>
    <phoneticPr fontId="11"/>
  </si>
  <si>
    <t>Ⅸ</t>
    <phoneticPr fontId="11"/>
  </si>
  <si>
    <t>Ⅹ</t>
    <phoneticPr fontId="11"/>
  </si>
  <si>
    <t>Ⅺ</t>
    <phoneticPr fontId="11"/>
  </si>
  <si>
    <t>ⅩⅡ</t>
    <phoneticPr fontId="11"/>
  </si>
  <si>
    <t>ⅩⅢ</t>
    <phoneticPr fontId="11"/>
  </si>
  <si>
    <t>ⅩⅣ</t>
    <phoneticPr fontId="11"/>
  </si>
  <si>
    <t>ⅩⅤ</t>
    <phoneticPr fontId="11"/>
  </si>
  <si>
    <t>工事等の説明一覧（工事費）</t>
    <rPh sb="0" eb="2">
      <t>コウジ</t>
    </rPh>
    <rPh sb="2" eb="3">
      <t>トウ</t>
    </rPh>
    <rPh sb="4" eb="6">
      <t>セツメイ</t>
    </rPh>
    <rPh sb="6" eb="8">
      <t>イチラン</t>
    </rPh>
    <rPh sb="9" eb="12">
      <t>コウジヒ</t>
    </rPh>
    <phoneticPr fontId="38"/>
  </si>
  <si>
    <t>⑮</t>
    <phoneticPr fontId="11"/>
  </si>
  <si>
    <t>令和８年度　専修学校防災機能等強化緊急特別推進事業
（非構造部材の耐震対策）計画調書</t>
    <phoneticPr fontId="11"/>
  </si>
  <si>
    <t>様式５-１（非構造部材の耐震対策）</t>
    <phoneticPr fontId="11"/>
  </si>
  <si>
    <t>教員・生徒数調書（令和年８年4月1日現在）</t>
    <rPh sb="13" eb="14">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</si>
</sst>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_ "/>
    <numFmt numFmtId="179" formatCode="0.0_ "/>
    <numFmt numFmtId="180" formatCode="#,##0_ ;[Red]\-#,##0\ "/>
    <numFmt numFmtId="181" formatCode="#,##0;&quot;△ &quot;#,##0"/>
    <numFmt numFmtId="182" formatCode="#,##0&quot;円&quot;"/>
    <numFmt numFmtId="183" formatCode="#,##0;&quot;▲ &quot;#,##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4"/>
      <name val="ＭＳ 明朝"/>
      <family val="1"/>
      <charset val="128"/>
    </font>
    <font>
      <b/>
      <sz val="9"/>
      <color indexed="81"/>
      <name val="ＭＳ Ｐゴシック"/>
      <family val="3"/>
      <charset val="128"/>
    </font>
    <font>
      <b/>
      <sz val="9"/>
      <color indexed="10"/>
      <name val="ＭＳ Ｐゴシック"/>
      <family val="3"/>
      <charset val="128"/>
    </font>
    <font>
      <b/>
      <sz val="14"/>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4"/>
      <name val="ＭＳ Ｐゴシック"/>
      <family val="3"/>
      <charset val="128"/>
      <scheme val="minor"/>
    </font>
    <font>
      <sz val="10"/>
      <name val="ＭＳ 明朝"/>
      <family val="1"/>
      <charset val="128"/>
    </font>
    <font>
      <b/>
      <sz val="11"/>
      <color indexed="81"/>
      <name val="ＭＳ Ｐゴシック"/>
      <family val="3"/>
      <charset val="128"/>
    </font>
    <font>
      <b/>
      <sz val="11"/>
      <color indexed="10"/>
      <name val="ＭＳ Ｐゴシック"/>
      <family val="3"/>
      <charset val="128"/>
    </font>
    <font>
      <sz val="9"/>
      <color indexed="81"/>
      <name val="ＭＳ Ｐゴシック"/>
      <family val="3"/>
      <charset val="128"/>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u/>
      <sz val="11"/>
      <name val="ＭＳ 明朝"/>
      <family val="1"/>
      <charset val="128"/>
    </font>
    <font>
      <b/>
      <u/>
      <sz val="9"/>
      <color indexed="81"/>
      <name val="ＭＳ Ｐ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b/>
      <sz val="9"/>
      <color indexed="81"/>
      <name val="MS P ゴシック"/>
      <family val="3"/>
      <charset val="128"/>
    </font>
    <font>
      <sz val="11"/>
      <color rgb="FFFF0000"/>
      <name val="ＭＳ Ｐゴシック"/>
      <family val="3"/>
      <charset val="128"/>
    </font>
    <font>
      <b/>
      <sz val="11"/>
      <color indexed="81"/>
      <name val="MS P ゴシック"/>
      <family val="3"/>
      <charset val="128"/>
    </font>
    <font>
      <b/>
      <sz val="11"/>
      <name val="ＭＳ Ｐゴシック"/>
      <family val="3"/>
      <charset val="128"/>
      <scheme val="minor"/>
    </font>
    <font>
      <sz val="11"/>
      <color theme="1"/>
      <name val="ＭＳ 明朝"/>
      <family val="1"/>
      <charset val="128"/>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99"/>
        <bgColor indexed="64"/>
      </patternFill>
    </fill>
  </fills>
  <borders count="119">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double">
        <color indexed="64"/>
      </left>
      <right/>
      <top style="double">
        <color indexed="64"/>
      </top>
      <bottom style="double">
        <color indexed="64"/>
      </bottom>
      <diagonal style="thin">
        <color indexed="64"/>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right style="medium">
        <color indexed="64"/>
      </right>
      <top style="thin">
        <color indexed="64"/>
      </top>
      <bottom/>
      <diagonal/>
    </border>
    <border>
      <left/>
      <right style="thin">
        <color indexed="64"/>
      </right>
      <top style="double">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s>
  <cellStyleXfs count="13">
    <xf numFmtId="0" fontId="0" fillId="0" borderId="0">
      <alignment vertical="center"/>
    </xf>
    <xf numFmtId="0" fontId="10" fillId="0" borderId="0"/>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0" fontId="7" fillId="0" borderId="0">
      <alignment vertical="center"/>
    </xf>
    <xf numFmtId="38" fontId="40" fillId="0" borderId="0" applyFont="0" applyFill="0" applyBorder="0" applyAlignment="0" applyProtection="0">
      <alignment vertical="center"/>
    </xf>
  </cellStyleXfs>
  <cellXfs count="506">
    <xf numFmtId="0" fontId="0" fillId="0" borderId="0" xfId="0">
      <alignment vertical="center"/>
    </xf>
    <xf numFmtId="0" fontId="13" fillId="0" borderId="0" xfId="0" applyFont="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horizontal="distributed" vertical="center" justifyLastLine="1"/>
    </xf>
    <xf numFmtId="0" fontId="10" fillId="0" borderId="0" xfId="0" applyFont="1" applyAlignment="1">
      <alignment horizontal="center" vertical="center"/>
    </xf>
    <xf numFmtId="0" fontId="10" fillId="0" borderId="0" xfId="0" applyFont="1">
      <alignment vertical="center"/>
    </xf>
    <xf numFmtId="0" fontId="13" fillId="0" borderId="5"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13" fillId="0" borderId="7" xfId="0" applyFont="1" applyBorder="1" applyAlignment="1">
      <alignment horizontal="center" vertical="center" justifyLastLine="1"/>
    </xf>
    <xf numFmtId="0" fontId="13" fillId="0" borderId="8" xfId="0" applyFont="1" applyBorder="1" applyAlignment="1">
      <alignment horizontal="distributed" vertical="center" wrapText="1" justifyLastLine="1"/>
    </xf>
    <xf numFmtId="0" fontId="13" fillId="0" borderId="4" xfId="0" applyFont="1" applyBorder="1" applyAlignment="1">
      <alignment horizontal="distributed" vertical="center" justifyLastLine="1"/>
    </xf>
    <xf numFmtId="0" fontId="13" fillId="0" borderId="9" xfId="0" applyFont="1" applyBorder="1" applyAlignment="1">
      <alignment horizontal="distributed" vertical="center" justifyLastLine="1"/>
    </xf>
    <xf numFmtId="0" fontId="13" fillId="0" borderId="12" xfId="0" applyFont="1" applyBorder="1" applyAlignment="1">
      <alignment horizontal="distributed" vertical="center" wrapText="1" justifyLastLine="1"/>
    </xf>
    <xf numFmtId="177" fontId="14" fillId="0" borderId="13" xfId="0" applyNumberFormat="1" applyFont="1" applyBorder="1">
      <alignment vertical="center"/>
    </xf>
    <xf numFmtId="177" fontId="13" fillId="0" borderId="7" xfId="0" applyNumberFormat="1" applyFont="1" applyBorder="1" applyAlignment="1">
      <alignment horizontal="center" vertical="center"/>
    </xf>
    <xf numFmtId="177" fontId="14" fillId="0" borderId="14" xfId="0" applyNumberFormat="1" applyFont="1" applyBorder="1">
      <alignment vertical="center"/>
    </xf>
    <xf numFmtId="177" fontId="13" fillId="0" borderId="15" xfId="0" applyNumberFormat="1" applyFont="1" applyBorder="1" applyAlignment="1">
      <alignment horizontal="center" vertical="center"/>
    </xf>
    <xf numFmtId="177" fontId="14" fillId="0" borderId="13" xfId="0" applyNumberFormat="1" applyFont="1" applyBorder="1" applyAlignment="1">
      <alignment horizontal="left" vertical="center"/>
    </xf>
    <xf numFmtId="177" fontId="14" fillId="0" borderId="14" xfId="0" applyNumberFormat="1" applyFont="1" applyBorder="1" applyAlignment="1">
      <alignment horizontal="left" vertical="center"/>
    </xf>
    <xf numFmtId="0" fontId="13" fillId="0" borderId="16" xfId="0" applyFont="1" applyBorder="1" applyAlignment="1">
      <alignment horizontal="distributed" vertical="center" justifyLastLine="1"/>
    </xf>
    <xf numFmtId="0" fontId="13" fillId="0" borderId="0" xfId="0" applyFont="1" applyAlignment="1">
      <alignment horizontal="center" vertical="center" justifyLastLine="1"/>
    </xf>
    <xf numFmtId="177" fontId="14" fillId="0" borderId="17" xfId="0" applyNumberFormat="1" applyFont="1" applyBorder="1">
      <alignment vertical="center"/>
    </xf>
    <xf numFmtId="177" fontId="13" fillId="0" borderId="0" xfId="0" applyNumberFormat="1" applyFont="1" applyAlignment="1">
      <alignment horizontal="center" vertical="center"/>
    </xf>
    <xf numFmtId="177" fontId="14" fillId="0" borderId="1" xfId="0" applyNumberFormat="1" applyFont="1" applyBorder="1">
      <alignment vertical="center"/>
    </xf>
    <xf numFmtId="0" fontId="13" fillId="0" borderId="18" xfId="0" applyFont="1" applyBorder="1" applyAlignment="1">
      <alignment horizontal="distributed" vertical="center" justifyLastLine="1"/>
    </xf>
    <xf numFmtId="0" fontId="13" fillId="0" borderId="19" xfId="0" applyFont="1" applyBorder="1" applyAlignment="1">
      <alignment horizontal="center" vertical="center" justifyLastLine="1"/>
    </xf>
    <xf numFmtId="177" fontId="14" fillId="0" borderId="20" xfId="0" applyNumberFormat="1" applyFont="1" applyBorder="1">
      <alignment vertical="center"/>
    </xf>
    <xf numFmtId="177" fontId="13" fillId="0" borderId="21" xfId="0" applyNumberFormat="1" applyFont="1" applyBorder="1" applyAlignment="1">
      <alignment horizontal="center" vertical="center"/>
    </xf>
    <xf numFmtId="177" fontId="14" fillId="0" borderId="22" xfId="0" applyNumberFormat="1" applyFont="1" applyBorder="1">
      <alignment vertical="center"/>
    </xf>
    <xf numFmtId="177" fontId="14" fillId="0" borderId="23" xfId="0" applyNumberFormat="1" applyFont="1" applyBorder="1">
      <alignment vertical="center"/>
    </xf>
    <xf numFmtId="177" fontId="0" fillId="0" borderId="0" xfId="0" applyNumberFormat="1">
      <alignment vertical="center"/>
    </xf>
    <xf numFmtId="0" fontId="13" fillId="0" borderId="24" xfId="0" applyFont="1" applyBorder="1" applyAlignment="1">
      <alignment horizontal="center" vertical="center" justifyLastLine="1"/>
    </xf>
    <xf numFmtId="177" fontId="14" fillId="0" borderId="25" xfId="0" applyNumberFormat="1" applyFont="1" applyBorder="1">
      <alignment vertical="center"/>
    </xf>
    <xf numFmtId="177" fontId="13" fillId="0" borderId="24" xfId="0" applyNumberFormat="1" applyFont="1" applyBorder="1" applyAlignment="1">
      <alignment horizontal="center" vertical="center"/>
    </xf>
    <xf numFmtId="177" fontId="13" fillId="0" borderId="24" xfId="0" applyNumberFormat="1" applyFont="1" applyBorder="1" applyAlignment="1">
      <alignment horizontal="center" vertical="center" justifyLastLine="1"/>
    </xf>
    <xf numFmtId="177" fontId="14" fillId="0" borderId="26" xfId="0" applyNumberFormat="1" applyFont="1" applyBorder="1">
      <alignment vertical="center"/>
    </xf>
    <xf numFmtId="0" fontId="13" fillId="0" borderId="5" xfId="0" applyFont="1" applyBorder="1" applyAlignment="1">
      <alignment horizontal="distributed" vertical="center" wrapText="1" justifyLastLine="1"/>
    </xf>
    <xf numFmtId="0" fontId="13" fillId="0" borderId="16" xfId="0" applyFont="1" applyBorder="1" applyAlignment="1">
      <alignment horizontal="distributed" vertical="center" wrapText="1" justifyLastLine="1"/>
    </xf>
    <xf numFmtId="0" fontId="13" fillId="0" borderId="27" xfId="0" applyFont="1" applyBorder="1" applyAlignment="1">
      <alignment horizontal="distributed" vertical="center" justifyLastLine="1"/>
    </xf>
    <xf numFmtId="0" fontId="17" fillId="0" borderId="0" xfId="0" applyFont="1" applyAlignment="1">
      <alignment horizontal="right" vertical="center"/>
    </xf>
    <xf numFmtId="0" fontId="19" fillId="0" borderId="0" xfId="0" applyFont="1" applyAlignment="1">
      <alignment horizontal="center" vertical="center"/>
    </xf>
    <xf numFmtId="0" fontId="20" fillId="0" borderId="0" xfId="0" applyFont="1">
      <alignment vertical="center"/>
    </xf>
    <xf numFmtId="0" fontId="20" fillId="0" borderId="30" xfId="0" applyFont="1" applyBorder="1" applyAlignment="1">
      <alignment horizontal="center" vertical="center" wrapText="1" justifyLastLine="1"/>
    </xf>
    <xf numFmtId="177" fontId="20" fillId="0" borderId="31" xfId="0" applyNumberFormat="1" applyFont="1" applyBorder="1" applyAlignment="1">
      <alignment horizontal="center" vertical="center" justifyLastLine="1"/>
    </xf>
    <xf numFmtId="177" fontId="22" fillId="0" borderId="32" xfId="0" applyNumberFormat="1" applyFont="1" applyBorder="1" applyAlignment="1">
      <alignment vertical="center" shrinkToFit="1"/>
    </xf>
    <xf numFmtId="0" fontId="10" fillId="0" borderId="33" xfId="0" applyFont="1" applyBorder="1">
      <alignment vertical="center"/>
    </xf>
    <xf numFmtId="177" fontId="22" fillId="0" borderId="34" xfId="0" applyNumberFormat="1" applyFont="1" applyBorder="1" applyAlignment="1">
      <alignment vertical="center" shrinkToFit="1"/>
    </xf>
    <xf numFmtId="0" fontId="23" fillId="0" borderId="15" xfId="0" applyFont="1" applyBorder="1" applyAlignment="1">
      <alignment horizontal="right" vertical="center"/>
    </xf>
    <xf numFmtId="177" fontId="22" fillId="0" borderId="36" xfId="0" applyNumberFormat="1" applyFont="1" applyBorder="1">
      <alignment vertical="center"/>
    </xf>
    <xf numFmtId="0" fontId="23" fillId="0" borderId="37" xfId="0" applyFont="1" applyBorder="1" applyAlignment="1">
      <alignment horizontal="right" vertical="center"/>
    </xf>
    <xf numFmtId="0" fontId="20" fillId="0" borderId="39" xfId="0" applyFont="1" applyBorder="1" applyAlignment="1">
      <alignment horizontal="center" vertical="distributed" textRotation="255" justifyLastLine="1"/>
    </xf>
    <xf numFmtId="0" fontId="20" fillId="0" borderId="39" xfId="0" applyFont="1" applyBorder="1">
      <alignment vertical="center"/>
    </xf>
    <xf numFmtId="0" fontId="23" fillId="0" borderId="2" xfId="0" applyFont="1" applyBorder="1" applyAlignment="1">
      <alignment horizontal="right" vertical="center"/>
    </xf>
    <xf numFmtId="0" fontId="20" fillId="0" borderId="41" xfId="0" applyFont="1" applyBorder="1" applyAlignment="1">
      <alignment horizontal="center" vertical="center" wrapText="1" justifyLastLine="1"/>
    </xf>
    <xf numFmtId="177" fontId="20" fillId="0" borderId="42" xfId="0" applyNumberFormat="1" applyFont="1" applyBorder="1" applyAlignment="1">
      <alignment horizontal="center" vertical="center" justifyLastLine="1"/>
    </xf>
    <xf numFmtId="0" fontId="20" fillId="0" borderId="7" xfId="0" applyFont="1" applyBorder="1" applyAlignment="1">
      <alignment horizontal="center" vertical="distributed" textRotation="255" justifyLastLine="1"/>
    </xf>
    <xf numFmtId="0" fontId="20" fillId="0" borderId="7" xfId="0" applyFont="1" applyBorder="1">
      <alignment vertical="center"/>
    </xf>
    <xf numFmtId="0" fontId="20" fillId="0" borderId="14" xfId="0" applyFont="1" applyBorder="1">
      <alignment vertical="center"/>
    </xf>
    <xf numFmtId="0" fontId="20" fillId="0" borderId="43" xfId="0" applyFont="1" applyBorder="1" applyAlignment="1">
      <alignment horizontal="center" vertical="center" wrapText="1" justifyLastLine="1"/>
    </xf>
    <xf numFmtId="177" fontId="20" fillId="0" borderId="44" xfId="0" applyNumberFormat="1" applyFont="1" applyBorder="1" applyAlignment="1">
      <alignment horizontal="center" vertical="center" justifyLastLine="1"/>
    </xf>
    <xf numFmtId="178" fontId="25" fillId="0" borderId="46" xfId="0" applyNumberFormat="1" applyFont="1" applyBorder="1">
      <alignment vertical="center"/>
    </xf>
    <xf numFmtId="0" fontId="20" fillId="0" borderId="17" xfId="0" applyFont="1" applyBorder="1">
      <alignment vertical="center"/>
    </xf>
    <xf numFmtId="178" fontId="20" fillId="0" borderId="17" xfId="0" applyNumberFormat="1" applyFont="1" applyBorder="1">
      <alignment vertical="center"/>
    </xf>
    <xf numFmtId="0" fontId="20" fillId="0" borderId="43" xfId="0" applyFont="1" applyBorder="1">
      <alignment vertical="center"/>
    </xf>
    <xf numFmtId="0" fontId="23" fillId="0" borderId="8" xfId="0" applyFont="1" applyBorder="1" applyAlignment="1">
      <alignment horizontal="right" vertical="center"/>
    </xf>
    <xf numFmtId="178" fontId="20" fillId="0" borderId="17" xfId="0" applyNumberFormat="1" applyFont="1" applyBorder="1" applyAlignment="1">
      <alignment horizontal="center" vertical="center"/>
    </xf>
    <xf numFmtId="0" fontId="23" fillId="0" borderId="47" xfId="0" applyFont="1" applyBorder="1" applyAlignment="1">
      <alignment horizontal="right" vertical="center"/>
    </xf>
    <xf numFmtId="0" fontId="23" fillId="0" borderId="12" xfId="0" applyFont="1" applyBorder="1" applyAlignment="1">
      <alignment horizontal="right" vertical="center"/>
    </xf>
    <xf numFmtId="177" fontId="20" fillId="0" borderId="0" xfId="0" applyNumberFormat="1" applyFont="1" applyAlignment="1">
      <alignment vertical="center" shrinkToFit="1"/>
    </xf>
    <xf numFmtId="177" fontId="20" fillId="0" borderId="0" xfId="0" applyNumberFormat="1" applyFont="1">
      <alignment vertical="center"/>
    </xf>
    <xf numFmtId="0" fontId="13" fillId="0" borderId="75" xfId="0" applyFont="1" applyBorder="1" applyAlignment="1">
      <alignment horizontal="distributed" vertical="center" justifyLastLine="1"/>
    </xf>
    <xf numFmtId="0" fontId="13" fillId="0" borderId="47" xfId="0" applyFont="1" applyBorder="1" applyAlignment="1">
      <alignment horizontal="distributed" vertical="center" justifyLastLine="1"/>
    </xf>
    <xf numFmtId="0" fontId="20" fillId="0" borderId="13" xfId="0" applyFont="1" applyBorder="1" applyAlignment="1">
      <alignment horizontal="center" vertical="center" justifyLastLine="1"/>
    </xf>
    <xf numFmtId="0" fontId="13" fillId="0" borderId="8" xfId="0" applyFont="1" applyBorder="1" applyAlignment="1">
      <alignment horizontal="distributed" vertical="center" justifyLastLine="1"/>
    </xf>
    <xf numFmtId="0" fontId="13" fillId="0" borderId="18" xfId="0" applyFont="1" applyBorder="1" applyAlignment="1">
      <alignment horizontal="distributed" vertical="center" wrapText="1" justifyLastLine="1"/>
    </xf>
    <xf numFmtId="0" fontId="13" fillId="0" borderId="10" xfId="0" applyFont="1" applyBorder="1" applyAlignment="1">
      <alignment horizontal="distributed" vertical="center" wrapText="1" justifyLastLine="1"/>
    </xf>
    <xf numFmtId="0" fontId="0" fillId="0" borderId="0" xfId="0" applyAlignment="1">
      <alignment horizontal="center" vertical="center"/>
    </xf>
    <xf numFmtId="0" fontId="31" fillId="0" borderId="13" xfId="0" applyFont="1" applyBorder="1" applyAlignment="1">
      <alignment horizontal="distributed" vertical="center" justifyLastLine="1"/>
    </xf>
    <xf numFmtId="0" fontId="0" fillId="0" borderId="33" xfId="0" applyBorder="1">
      <alignment vertical="center"/>
    </xf>
    <xf numFmtId="0" fontId="0" fillId="0" borderId="11" xfId="0" applyBorder="1">
      <alignment vertical="center"/>
    </xf>
    <xf numFmtId="0" fontId="0" fillId="0" borderId="1" xfId="0" applyBorder="1">
      <alignment vertical="center"/>
    </xf>
    <xf numFmtId="177" fontId="17" fillId="0" borderId="28" xfId="0" applyNumberFormat="1" applyFont="1" applyBorder="1" applyAlignment="1">
      <alignment horizontal="right" vertical="center"/>
    </xf>
    <xf numFmtId="0" fontId="32" fillId="0" borderId="0" xfId="1" applyFont="1" applyAlignment="1">
      <alignment vertical="center"/>
    </xf>
    <xf numFmtId="0" fontId="9" fillId="0" borderId="0" xfId="2">
      <alignment vertical="center"/>
    </xf>
    <xf numFmtId="0" fontId="13" fillId="0" borderId="0" xfId="1" applyFont="1" applyAlignment="1">
      <alignment vertical="center"/>
    </xf>
    <xf numFmtId="0" fontId="20" fillId="0" borderId="45" xfId="0" applyFont="1" applyBorder="1" applyAlignment="1">
      <alignment horizontal="center" vertical="distributed" textRotation="255" justifyLastLine="1"/>
    </xf>
    <xf numFmtId="0" fontId="20" fillId="0" borderId="82" xfId="0" applyFont="1" applyBorder="1" applyAlignment="1">
      <alignment vertical="center" justifyLastLine="1"/>
    </xf>
    <xf numFmtId="0" fontId="13" fillId="0" borderId="43" xfId="0" applyFont="1" applyBorder="1" applyAlignment="1">
      <alignment horizontal="distributed" vertical="center" wrapText="1" justifyLastLine="1"/>
    </xf>
    <xf numFmtId="0" fontId="20" fillId="0" borderId="86" xfId="0" applyFont="1" applyBorder="1" applyAlignment="1">
      <alignment vertical="center" justifyLastLine="1"/>
    </xf>
    <xf numFmtId="0" fontId="0" fillId="0" borderId="68" xfId="0" applyBorder="1">
      <alignment vertical="center"/>
    </xf>
    <xf numFmtId="0" fontId="0" fillId="0" borderId="38" xfId="0" applyBorder="1">
      <alignment vertical="center"/>
    </xf>
    <xf numFmtId="0" fontId="13" fillId="0" borderId="11" xfId="0" applyFont="1" applyBorder="1" applyAlignment="1">
      <alignment horizontal="distributed" vertical="center" wrapText="1" justifyLastLine="1"/>
    </xf>
    <xf numFmtId="0" fontId="13" fillId="0" borderId="92"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26" xfId="0" applyFont="1" applyBorder="1" applyAlignment="1">
      <alignment horizontal="left" vertical="center" shrinkToFit="1"/>
    </xf>
    <xf numFmtId="12" fontId="9" fillId="0" borderId="0" xfId="2" applyNumberFormat="1">
      <alignment vertical="center"/>
    </xf>
    <xf numFmtId="0" fontId="20" fillId="0" borderId="43" xfId="0" applyFont="1" applyBorder="1" applyAlignment="1">
      <alignment horizontal="center" vertical="distributed" textRotation="255" justifyLastLine="1"/>
    </xf>
    <xf numFmtId="0" fontId="31" fillId="0" borderId="8" xfId="0" applyFont="1" applyBorder="1" applyAlignment="1">
      <alignment horizontal="distributed" vertical="center" justifyLastLine="1"/>
    </xf>
    <xf numFmtId="0" fontId="39" fillId="0" borderId="0" xfId="10" applyFont="1">
      <alignment vertical="center"/>
    </xf>
    <xf numFmtId="0" fontId="7" fillId="0" borderId="0" xfId="10">
      <alignment vertical="center"/>
    </xf>
    <xf numFmtId="0" fontId="37" fillId="0" borderId="0" xfId="10" applyFont="1" applyAlignment="1">
      <alignment horizontal="center" vertical="center"/>
    </xf>
    <xf numFmtId="0" fontId="40" fillId="0" borderId="0" xfId="10" applyFont="1" applyAlignment="1">
      <alignment horizontal="center" vertical="center"/>
    </xf>
    <xf numFmtId="0" fontId="41" fillId="0" borderId="0" xfId="10" applyFont="1">
      <alignment vertical="center"/>
    </xf>
    <xf numFmtId="0" fontId="40" fillId="0" borderId="8" xfId="10" applyFont="1" applyBorder="1" applyAlignment="1">
      <alignment horizontal="center" vertical="center"/>
    </xf>
    <xf numFmtId="0" fontId="40" fillId="0" borderId="0" xfId="10" applyFont="1">
      <alignment vertical="center"/>
    </xf>
    <xf numFmtId="0" fontId="42" fillId="0" borderId="0" xfId="10" applyFont="1" applyAlignment="1">
      <alignment horizontal="center" vertical="center"/>
    </xf>
    <xf numFmtId="0" fontId="43" fillId="0" borderId="0" xfId="10" applyFont="1" applyAlignment="1">
      <alignment horizontal="center" vertical="center"/>
    </xf>
    <xf numFmtId="0" fontId="41" fillId="0" borderId="0" xfId="10" applyFont="1" applyAlignment="1">
      <alignment horizontal="left" vertical="center"/>
    </xf>
    <xf numFmtId="0" fontId="42" fillId="0" borderId="0" xfId="10" applyFont="1">
      <alignment vertical="center"/>
    </xf>
    <xf numFmtId="0" fontId="42" fillId="0" borderId="1" xfId="10" applyFont="1" applyBorder="1">
      <alignment vertical="center"/>
    </xf>
    <xf numFmtId="0" fontId="42" fillId="0" borderId="68" xfId="10" applyFont="1" applyBorder="1">
      <alignment vertical="center"/>
    </xf>
    <xf numFmtId="0" fontId="40" fillId="0" borderId="0" xfId="10" applyFont="1" applyAlignment="1">
      <alignment vertical="center" wrapText="1"/>
    </xf>
    <xf numFmtId="0" fontId="40" fillId="0" borderId="1" xfId="10" applyFont="1" applyBorder="1" applyAlignment="1">
      <alignment vertical="center" wrapText="1"/>
    </xf>
    <xf numFmtId="0" fontId="40" fillId="0" borderId="68" xfId="10" applyFont="1" applyBorder="1" applyAlignment="1">
      <alignment vertical="center" wrapText="1"/>
    </xf>
    <xf numFmtId="0" fontId="40" fillId="3" borderId="0" xfId="10" applyFont="1" applyFill="1" applyAlignment="1">
      <alignment vertical="center" wrapText="1"/>
    </xf>
    <xf numFmtId="0" fontId="40" fillId="3" borderId="0" xfId="10" applyFont="1" applyFill="1" applyAlignment="1">
      <alignment horizontal="left" vertical="center" wrapText="1" indent="1"/>
    </xf>
    <xf numFmtId="0" fontId="7" fillId="3" borderId="0" xfId="10" applyFill="1">
      <alignment vertical="center"/>
    </xf>
    <xf numFmtId="0" fontId="7" fillId="6" borderId="8" xfId="10" applyFill="1" applyBorder="1" applyAlignment="1">
      <alignment horizontal="center" vertical="center"/>
    </xf>
    <xf numFmtId="0" fontId="46" fillId="0" borderId="0" xfId="10" applyFont="1" applyAlignment="1">
      <alignment horizontal="center" vertical="center"/>
    </xf>
    <xf numFmtId="0" fontId="7" fillId="0" borderId="8" xfId="10" applyBorder="1" applyAlignment="1">
      <alignment horizontal="center" vertical="center"/>
    </xf>
    <xf numFmtId="0" fontId="44" fillId="0" borderId="0" xfId="10" applyFont="1" applyAlignment="1">
      <alignment horizontal="center" vertical="center"/>
    </xf>
    <xf numFmtId="0" fontId="41" fillId="0" borderId="0" xfId="10" applyFont="1" applyAlignment="1">
      <alignment horizontal="center" vertical="center" wrapText="1"/>
    </xf>
    <xf numFmtId="0" fontId="46" fillId="0" borderId="0" xfId="10" applyFont="1" applyAlignment="1">
      <alignment horizontal="left" vertical="center" wrapText="1"/>
    </xf>
    <xf numFmtId="0" fontId="7" fillId="0" borderId="0" xfId="10" applyAlignment="1">
      <alignment horizontal="left" vertical="center" wrapText="1"/>
    </xf>
    <xf numFmtId="0" fontId="41" fillId="0" borderId="0" xfId="10" applyFont="1" applyAlignment="1">
      <alignment horizontal="left" vertical="center" wrapText="1"/>
    </xf>
    <xf numFmtId="0" fontId="7" fillId="0" borderId="0" xfId="10" applyAlignment="1">
      <alignment horizontal="center" vertical="center"/>
    </xf>
    <xf numFmtId="0" fontId="7" fillId="0" borderId="0" xfId="10" applyAlignment="1">
      <alignment horizontal="center" vertical="center" wrapText="1"/>
    </xf>
    <xf numFmtId="0" fontId="7" fillId="0" borderId="0" xfId="11">
      <alignment vertical="center"/>
    </xf>
    <xf numFmtId="0" fontId="7" fillId="0" borderId="0" xfId="11" applyAlignment="1">
      <alignment horizontal="center" vertical="center"/>
    </xf>
    <xf numFmtId="0" fontId="42" fillId="0" borderId="0" xfId="11" applyFont="1" applyAlignment="1">
      <alignment horizontal="right" vertical="center"/>
    </xf>
    <xf numFmtId="0" fontId="50" fillId="0" borderId="0" xfId="11" applyFont="1" applyAlignment="1">
      <alignment horizontal="center" vertical="center"/>
    </xf>
    <xf numFmtId="0" fontId="46" fillId="0" borderId="0" xfId="11" applyFont="1" applyAlignment="1">
      <alignment horizontal="center" vertical="center" wrapText="1"/>
    </xf>
    <xf numFmtId="0" fontId="0" fillId="8" borderId="97" xfId="11" applyFont="1" applyFill="1" applyBorder="1" applyAlignment="1">
      <alignment horizontal="center" vertical="center"/>
    </xf>
    <xf numFmtId="0" fontId="0" fillId="8" borderId="98" xfId="11" applyFont="1" applyFill="1" applyBorder="1" applyAlignment="1">
      <alignment horizontal="center" vertical="center"/>
    </xf>
    <xf numFmtId="0" fontId="0" fillId="8" borderId="99" xfId="11" applyFont="1" applyFill="1" applyBorder="1" applyAlignment="1">
      <alignment horizontal="center" vertical="center" wrapText="1"/>
    </xf>
    <xf numFmtId="0" fontId="7" fillId="8" borderId="99" xfId="11" applyFill="1" applyBorder="1" applyAlignment="1">
      <alignment horizontal="center" vertical="center" wrapText="1"/>
    </xf>
    <xf numFmtId="0" fontId="0" fillId="8" borderId="100" xfId="11" applyFont="1" applyFill="1" applyBorder="1" applyAlignment="1">
      <alignment horizontal="center" vertical="center"/>
    </xf>
    <xf numFmtId="0" fontId="7" fillId="8" borderId="97" xfId="11" applyFill="1" applyBorder="1" applyAlignment="1">
      <alignment horizontal="center" vertical="center"/>
    </xf>
    <xf numFmtId="0" fontId="7" fillId="3" borderId="0" xfId="11" applyFill="1" applyAlignment="1">
      <alignment horizontal="center" vertical="center"/>
    </xf>
    <xf numFmtId="0" fontId="7" fillId="8" borderId="101" xfId="11" applyFill="1" applyBorder="1" applyAlignment="1">
      <alignment horizontal="center" vertical="center"/>
    </xf>
    <xf numFmtId="0" fontId="0" fillId="8" borderId="97" xfId="11" applyFont="1" applyFill="1" applyBorder="1" applyAlignment="1">
      <alignment horizontal="center" vertical="center" wrapText="1"/>
    </xf>
    <xf numFmtId="0" fontId="52" fillId="0" borderId="0" xfId="11" applyFont="1" applyAlignment="1">
      <alignment horizontal="center" vertical="center" wrapText="1"/>
    </xf>
    <xf numFmtId="0" fontId="52" fillId="8" borderId="102" xfId="11" applyFont="1" applyFill="1" applyBorder="1" applyAlignment="1">
      <alignment horizontal="center" vertical="center" wrapText="1"/>
    </xf>
    <xf numFmtId="0" fontId="52" fillId="8" borderId="28" xfId="11" applyFont="1" applyFill="1" applyBorder="1" applyAlignment="1">
      <alignment horizontal="center" vertical="center" wrapText="1"/>
    </xf>
    <xf numFmtId="0" fontId="52" fillId="8" borderId="103" xfId="11" applyFont="1" applyFill="1" applyBorder="1" applyAlignment="1">
      <alignment horizontal="center" vertical="center" wrapText="1"/>
    </xf>
    <xf numFmtId="0" fontId="52" fillId="8" borderId="104" xfId="11" applyFont="1" applyFill="1" applyBorder="1" applyAlignment="1">
      <alignment horizontal="center" vertical="center" wrapText="1"/>
    </xf>
    <xf numFmtId="0" fontId="52" fillId="3" borderId="0" xfId="11" applyFont="1" applyFill="1" applyAlignment="1">
      <alignment horizontal="center" vertical="center" wrapText="1"/>
    </xf>
    <xf numFmtId="0" fontId="53" fillId="0" borderId="0" xfId="11" applyFont="1" applyAlignment="1">
      <alignment vertical="center" wrapText="1"/>
    </xf>
    <xf numFmtId="0" fontId="52" fillId="8" borderId="105" xfId="11" applyFont="1" applyFill="1" applyBorder="1" applyAlignment="1">
      <alignment horizontal="center" vertical="center" wrapText="1"/>
    </xf>
    <xf numFmtId="0" fontId="54" fillId="0" borderId="0" xfId="11" applyFont="1">
      <alignment vertical="center"/>
    </xf>
    <xf numFmtId="0" fontId="7" fillId="0" borderId="106" xfId="11" applyBorder="1" applyAlignment="1">
      <alignment horizontal="center" vertical="center"/>
    </xf>
    <xf numFmtId="0" fontId="0" fillId="0" borderId="67" xfId="11" applyFont="1" applyBorder="1" applyAlignment="1">
      <alignment horizontal="left" vertical="center" wrapText="1"/>
    </xf>
    <xf numFmtId="0" fontId="0" fillId="0" borderId="43" xfId="11" applyFont="1" applyBorder="1" applyAlignment="1">
      <alignment horizontal="left" vertical="center" wrapText="1"/>
    </xf>
    <xf numFmtId="0" fontId="50" fillId="0" borderId="80" xfId="11" applyFont="1" applyBorder="1" applyAlignment="1">
      <alignment horizontal="left" vertical="center" wrapText="1"/>
    </xf>
    <xf numFmtId="38" fontId="7" fillId="0" borderId="43" xfId="9" applyFont="1" applyBorder="1">
      <alignment vertical="center"/>
    </xf>
    <xf numFmtId="38" fontId="7" fillId="3" borderId="43" xfId="9" applyFont="1" applyFill="1" applyBorder="1" applyAlignment="1">
      <alignment horizontal="right" vertical="center"/>
    </xf>
    <xf numFmtId="38" fontId="7" fillId="3" borderId="106" xfId="9" applyFont="1" applyFill="1" applyBorder="1" applyAlignment="1">
      <alignment horizontal="left" vertical="center" wrapText="1"/>
    </xf>
    <xf numFmtId="38" fontId="7" fillId="3" borderId="0" xfId="9" applyFont="1" applyFill="1" applyBorder="1" applyAlignment="1">
      <alignment horizontal="left" vertical="center" wrapText="1"/>
    </xf>
    <xf numFmtId="0" fontId="7" fillId="0" borderId="107" xfId="11" applyBorder="1" applyAlignment="1">
      <alignment horizontal="center" vertical="center"/>
    </xf>
    <xf numFmtId="0" fontId="0" fillId="0" borderId="7" xfId="11" applyFont="1" applyBorder="1" applyAlignment="1">
      <alignment horizontal="left" vertical="center" wrapText="1"/>
    </xf>
    <xf numFmtId="0" fontId="0" fillId="0" borderId="8" xfId="11" applyFont="1" applyBorder="1" applyAlignment="1">
      <alignment horizontal="left" vertical="center" wrapText="1"/>
    </xf>
    <xf numFmtId="0" fontId="50" fillId="0" borderId="43" xfId="11" applyFont="1" applyBorder="1" applyAlignment="1">
      <alignment horizontal="left" vertical="center" wrapText="1"/>
    </xf>
    <xf numFmtId="38" fontId="7" fillId="0" borderId="8" xfId="9" applyFont="1" applyBorder="1">
      <alignment vertical="center"/>
    </xf>
    <xf numFmtId="38" fontId="7" fillId="3" borderId="8" xfId="9" applyFont="1" applyFill="1" applyBorder="1" applyAlignment="1">
      <alignment horizontal="right" vertical="center"/>
    </xf>
    <xf numFmtId="38" fontId="7" fillId="3" borderId="107" xfId="9" applyFont="1" applyFill="1" applyBorder="1" applyAlignment="1">
      <alignment horizontal="left" vertical="center" wrapText="1"/>
    </xf>
    <xf numFmtId="0" fontId="7" fillId="0" borderId="7" xfId="11" applyBorder="1" applyAlignment="1">
      <alignment horizontal="left" vertical="center" wrapText="1"/>
    </xf>
    <xf numFmtId="0" fontId="7" fillId="0" borderId="8" xfId="11" applyBorder="1" applyAlignment="1">
      <alignment horizontal="left" vertical="center" wrapText="1"/>
    </xf>
    <xf numFmtId="0" fontId="7" fillId="0" borderId="109" xfId="11" applyBorder="1" applyAlignment="1">
      <alignment horizontal="center" vertical="center"/>
    </xf>
    <xf numFmtId="0" fontId="7" fillId="0" borderId="95" xfId="11" applyBorder="1" applyAlignment="1">
      <alignment horizontal="left" vertical="center" wrapText="1"/>
    </xf>
    <xf numFmtId="0" fontId="7" fillId="0" borderId="88" xfId="11" applyBorder="1" applyAlignment="1">
      <alignment horizontal="left" vertical="center" wrapText="1"/>
    </xf>
    <xf numFmtId="0" fontId="50" fillId="0" borderId="103" xfId="11" applyFont="1" applyBorder="1" applyAlignment="1">
      <alignment horizontal="left" vertical="center" wrapText="1"/>
    </xf>
    <xf numFmtId="38" fontId="7" fillId="0" borderId="88" xfId="9" applyFont="1" applyBorder="1">
      <alignment vertical="center"/>
    </xf>
    <xf numFmtId="38" fontId="7" fillId="3" borderId="88" xfId="9" applyFont="1" applyFill="1" applyBorder="1" applyAlignment="1">
      <alignment horizontal="right" vertical="center"/>
    </xf>
    <xf numFmtId="38" fontId="7" fillId="3" borderId="109" xfId="9" applyFont="1" applyFill="1" applyBorder="1" applyAlignment="1">
      <alignment horizontal="left" vertical="center" wrapText="1"/>
    </xf>
    <xf numFmtId="0" fontId="55" fillId="0" borderId="0" xfId="11" applyFont="1" applyAlignment="1">
      <alignment horizontal="distributed" vertical="center" justifyLastLine="1"/>
    </xf>
    <xf numFmtId="38" fontId="7" fillId="0" borderId="0" xfId="11" applyNumberFormat="1">
      <alignment vertical="center"/>
    </xf>
    <xf numFmtId="0" fontId="46" fillId="0" borderId="0" xfId="11" applyFont="1" applyAlignment="1">
      <alignment vertical="top"/>
    </xf>
    <xf numFmtId="0" fontId="46" fillId="0" borderId="0" xfId="11" applyFont="1" applyAlignment="1">
      <alignment horizontal="center" vertical="top"/>
    </xf>
    <xf numFmtId="0" fontId="56" fillId="0" borderId="0" xfId="11" applyFont="1" applyAlignment="1">
      <alignment horizontal="distributed" vertical="top" justifyLastLine="1"/>
    </xf>
    <xf numFmtId="38" fontId="46" fillId="0" borderId="0" xfId="11" applyNumberFormat="1" applyFont="1" applyAlignment="1">
      <alignment vertical="top"/>
    </xf>
    <xf numFmtId="0" fontId="50" fillId="0" borderId="0" xfId="11" applyFont="1" applyAlignment="1">
      <alignment horizontal="center"/>
    </xf>
    <xf numFmtId="0" fontId="51" fillId="0" borderId="0" xfId="11" applyFont="1" applyAlignment="1">
      <alignment horizontal="center"/>
    </xf>
    <xf numFmtId="38" fontId="0" fillId="9" borderId="110" xfId="9" applyFont="1" applyFill="1" applyBorder="1" applyAlignment="1">
      <alignment horizontal="right" vertical="center"/>
    </xf>
    <xf numFmtId="0" fontId="0" fillId="0" borderId="0" xfId="11" applyFont="1">
      <alignment vertical="center"/>
    </xf>
    <xf numFmtId="0" fontId="46" fillId="7" borderId="8" xfId="11" applyFont="1" applyFill="1" applyBorder="1" applyAlignment="1">
      <alignment horizontal="center" vertical="center"/>
    </xf>
    <xf numFmtId="0" fontId="41" fillId="7" borderId="8" xfId="11" applyFont="1" applyFill="1" applyBorder="1" applyAlignment="1">
      <alignment horizontal="center" vertical="center"/>
    </xf>
    <xf numFmtId="10" fontId="7" fillId="0" borderId="8" xfId="11" applyNumberFormat="1" applyBorder="1">
      <alignment vertical="center"/>
    </xf>
    <xf numFmtId="181" fontId="7" fillId="0" borderId="0" xfId="11" applyNumberFormat="1">
      <alignment vertical="center"/>
    </xf>
    <xf numFmtId="0" fontId="55" fillId="0" borderId="0" xfId="11" applyFont="1" applyAlignment="1">
      <alignment horizontal="right" vertical="center"/>
    </xf>
    <xf numFmtId="0" fontId="39" fillId="0" borderId="0" xfId="11" applyFont="1">
      <alignment vertical="center"/>
    </xf>
    <xf numFmtId="0" fontId="37" fillId="0" borderId="0" xfId="11" applyFont="1" applyAlignment="1">
      <alignment horizontal="center" vertical="center"/>
    </xf>
    <xf numFmtId="0" fontId="49" fillId="7" borderId="8" xfId="11" applyFont="1" applyFill="1" applyBorder="1" applyAlignment="1">
      <alignment horizontal="center" vertical="center"/>
    </xf>
    <xf numFmtId="0" fontId="63" fillId="0" borderId="0" xfId="11" applyFont="1">
      <alignment vertical="center"/>
    </xf>
    <xf numFmtId="0" fontId="7" fillId="0" borderId="8" xfId="11" applyBorder="1" applyAlignment="1">
      <alignment horizontal="center" vertical="center"/>
    </xf>
    <xf numFmtId="0" fontId="20" fillId="0" borderId="0" xfId="0" applyFont="1" applyAlignment="1">
      <alignment horizontal="right" vertical="center"/>
    </xf>
    <xf numFmtId="0" fontId="13" fillId="0" borderId="3" xfId="0" applyFont="1" applyBorder="1" applyAlignment="1">
      <alignment horizontal="distributed" vertical="center" justifyLastLine="1"/>
    </xf>
    <xf numFmtId="0" fontId="20" fillId="0" borderId="111" xfId="0" applyFont="1" applyBorder="1" applyAlignment="1">
      <alignment horizontal="distributed" vertical="center"/>
    </xf>
    <xf numFmtId="0" fontId="20" fillId="0" borderId="4" xfId="0" applyFont="1" applyBorder="1" applyAlignment="1">
      <alignment horizontal="distributed" vertical="center" wrapText="1" justifyLastLine="1"/>
    </xf>
    <xf numFmtId="0" fontId="20" fillId="0" borderId="113" xfId="0" applyFont="1" applyBorder="1" applyAlignment="1">
      <alignment horizontal="distributed" vertical="center" justifyLastLine="1"/>
    </xf>
    <xf numFmtId="0" fontId="20" fillId="0" borderId="6" xfId="0" applyFont="1" applyBorder="1" applyAlignment="1">
      <alignment horizontal="distributed" vertical="center" justifyLastLine="1"/>
    </xf>
    <xf numFmtId="0" fontId="20" fillId="0" borderId="15" xfId="0" applyFont="1" applyBorder="1" applyAlignment="1">
      <alignment horizontal="distributed" vertical="center" justifyLastLine="1"/>
    </xf>
    <xf numFmtId="178" fontId="20" fillId="0" borderId="7" xfId="0" applyNumberFormat="1" applyFont="1" applyBorder="1" applyAlignment="1">
      <alignment horizontal="right" vertical="center" shrinkToFit="1"/>
    </xf>
    <xf numFmtId="0" fontId="20" fillId="0" borderId="14" xfId="0" applyFont="1" applyBorder="1" applyAlignment="1">
      <alignment horizontal="left" vertical="center"/>
    </xf>
    <xf numFmtId="0" fontId="20" fillId="0" borderId="58" xfId="0" applyFont="1" applyBorder="1" applyAlignment="1">
      <alignment horizontal="distributed" vertical="center" justifyLastLine="1"/>
    </xf>
    <xf numFmtId="178" fontId="20" fillId="0" borderId="24" xfId="0" applyNumberFormat="1" applyFont="1" applyBorder="1" applyAlignment="1">
      <alignment horizontal="right" vertical="center" shrinkToFit="1"/>
    </xf>
    <xf numFmtId="0" fontId="20" fillId="0" borderId="26" xfId="0" applyFont="1" applyBorder="1" applyAlignment="1">
      <alignment horizontal="left" vertical="center"/>
    </xf>
    <xf numFmtId="0" fontId="20" fillId="0" borderId="114" xfId="0" applyFont="1" applyBorder="1">
      <alignment vertical="center"/>
    </xf>
    <xf numFmtId="0" fontId="20" fillId="0" borderId="68" xfId="0" applyFont="1" applyBorder="1">
      <alignment vertical="center"/>
    </xf>
    <xf numFmtId="177" fontId="20" fillId="0" borderId="0" xfId="0" applyNumberFormat="1" applyFont="1" applyAlignment="1">
      <alignment horizontal="right" vertical="center"/>
    </xf>
    <xf numFmtId="182" fontId="20" fillId="0" borderId="0" xfId="0" applyNumberFormat="1" applyFont="1">
      <alignment vertical="center"/>
    </xf>
    <xf numFmtId="183" fontId="20" fillId="0" borderId="0" xfId="0" applyNumberFormat="1" applyFont="1">
      <alignment vertical="center"/>
    </xf>
    <xf numFmtId="0" fontId="20" fillId="0" borderId="1" xfId="0" applyFont="1" applyBorder="1" applyAlignment="1">
      <alignment horizontal="left" vertical="center"/>
    </xf>
    <xf numFmtId="0" fontId="20" fillId="0" borderId="0" xfId="0" applyFont="1" applyAlignment="1">
      <alignment horizontal="left" vertical="center"/>
    </xf>
    <xf numFmtId="0" fontId="44" fillId="0" borderId="0" xfId="11" applyFont="1" applyAlignment="1">
      <alignment horizontal="center" vertical="center"/>
    </xf>
    <xf numFmtId="0" fontId="68" fillId="0" borderId="0" xfId="0" applyFont="1">
      <alignment vertical="center"/>
    </xf>
    <xf numFmtId="177" fontId="24" fillId="0" borderId="38" xfId="0" applyNumberFormat="1" applyFont="1" applyBorder="1" applyAlignment="1">
      <alignment vertical="center" shrinkToFit="1"/>
    </xf>
    <xf numFmtId="0" fontId="5" fillId="8" borderId="99" xfId="11" applyFont="1" applyFill="1" applyBorder="1" applyAlignment="1">
      <alignment horizontal="center" vertical="center"/>
    </xf>
    <xf numFmtId="0" fontId="20" fillId="0" borderId="8" xfId="0" applyFont="1" applyBorder="1">
      <alignment vertical="center"/>
    </xf>
    <xf numFmtId="0" fontId="20" fillId="0" borderId="8" xfId="0" applyFont="1" applyBorder="1" applyAlignment="1">
      <alignment horizontal="center" vertical="distributed" textRotation="255" justifyLastLine="1"/>
    </xf>
    <xf numFmtId="0" fontId="10" fillId="0" borderId="45" xfId="0" applyFont="1" applyBorder="1">
      <alignment vertical="center"/>
    </xf>
    <xf numFmtId="0" fontId="20" fillId="0" borderId="116" xfId="0" applyFont="1" applyBorder="1">
      <alignment vertical="center"/>
    </xf>
    <xf numFmtId="0" fontId="20" fillId="0" borderId="84" xfId="0" applyFont="1" applyBorder="1">
      <alignment vertical="center"/>
    </xf>
    <xf numFmtId="0" fontId="40" fillId="10" borderId="8" xfId="10" applyFont="1" applyFill="1" applyBorder="1" applyAlignment="1">
      <alignment horizontal="center" vertical="center"/>
    </xf>
    <xf numFmtId="177" fontId="14" fillId="10" borderId="7" xfId="0" applyNumberFormat="1" applyFont="1" applyFill="1" applyBorder="1">
      <alignment vertical="center"/>
    </xf>
    <xf numFmtId="177" fontId="14" fillId="10" borderId="0" xfId="0" applyNumberFormat="1" applyFont="1" applyFill="1">
      <alignment vertical="center"/>
    </xf>
    <xf numFmtId="177" fontId="14" fillId="10" borderId="19" xfId="0" applyNumberFormat="1" applyFont="1" applyFill="1" applyBorder="1">
      <alignment vertical="center"/>
    </xf>
    <xf numFmtId="177" fontId="14" fillId="10" borderId="24" xfId="0" applyNumberFormat="1" applyFont="1" applyFill="1" applyBorder="1">
      <alignment vertical="center"/>
    </xf>
    <xf numFmtId="177" fontId="14" fillId="10" borderId="7" xfId="0" applyNumberFormat="1" applyFont="1" applyFill="1" applyBorder="1" applyAlignment="1">
      <alignment horizontal="right" vertical="center"/>
    </xf>
    <xf numFmtId="177" fontId="14" fillId="10" borderId="21" xfId="0" applyNumberFormat="1" applyFont="1" applyFill="1" applyBorder="1">
      <alignment vertical="center"/>
    </xf>
    <xf numFmtId="0" fontId="13" fillId="10" borderId="29" xfId="0" applyFont="1" applyFill="1" applyBorder="1" applyAlignment="1">
      <alignment horizontal="center" vertical="center" shrinkToFit="1"/>
    </xf>
    <xf numFmtId="177" fontId="24" fillId="10" borderId="35" xfId="0" applyNumberFormat="1" applyFont="1" applyFill="1" applyBorder="1" applyAlignment="1">
      <alignment vertical="center" shrinkToFit="1"/>
    </xf>
    <xf numFmtId="177" fontId="24" fillId="10" borderId="40" xfId="0" applyNumberFormat="1" applyFont="1" applyFill="1" applyBorder="1" applyAlignment="1">
      <alignment vertical="center" shrinkToFit="1"/>
    </xf>
    <xf numFmtId="177" fontId="24" fillId="10" borderId="48" xfId="0" applyNumberFormat="1" applyFont="1" applyFill="1" applyBorder="1" applyAlignment="1">
      <alignment vertical="center" shrinkToFit="1"/>
    </xf>
    <xf numFmtId="177" fontId="24" fillId="10" borderId="49" xfId="0" applyNumberFormat="1" applyFont="1" applyFill="1" applyBorder="1" applyAlignment="1">
      <alignment vertical="center" justifyLastLine="1" shrinkToFit="1"/>
    </xf>
    <xf numFmtId="0" fontId="25" fillId="10" borderId="8" xfId="0" applyFont="1" applyFill="1" applyBorder="1">
      <alignment vertical="center"/>
    </xf>
    <xf numFmtId="178" fontId="25" fillId="10" borderId="46" xfId="0" applyNumberFormat="1" applyFont="1" applyFill="1" applyBorder="1">
      <alignment vertical="center"/>
    </xf>
    <xf numFmtId="177" fontId="22" fillId="10" borderId="32" xfId="0" applyNumberFormat="1" applyFont="1" applyFill="1" applyBorder="1" applyAlignment="1">
      <alignment vertical="center" shrinkToFit="1"/>
    </xf>
    <xf numFmtId="0" fontId="10" fillId="10" borderId="11" xfId="0" applyFont="1" applyFill="1" applyBorder="1">
      <alignment vertical="center"/>
    </xf>
    <xf numFmtId="0" fontId="0" fillId="10" borderId="0" xfId="0" applyFill="1" applyAlignment="1">
      <alignment horizontal="center" vertical="center"/>
    </xf>
    <xf numFmtId="0" fontId="31" fillId="10" borderId="88" xfId="0" applyFont="1" applyFill="1" applyBorder="1">
      <alignment vertical="center"/>
    </xf>
    <xf numFmtId="38" fontId="7" fillId="10" borderId="43" xfId="9" applyFont="1" applyFill="1" applyBorder="1" applyAlignment="1">
      <alignment horizontal="right" vertical="center"/>
    </xf>
    <xf numFmtId="38" fontId="7" fillId="10" borderId="103" xfId="9" applyFont="1" applyFill="1" applyBorder="1" applyAlignment="1">
      <alignment horizontal="right" vertical="center"/>
    </xf>
    <xf numFmtId="38" fontId="7" fillId="10" borderId="42" xfId="9" applyFont="1" applyFill="1" applyBorder="1">
      <alignment vertical="center"/>
    </xf>
    <xf numFmtId="38" fontId="7" fillId="10" borderId="104" xfId="9" applyFont="1" applyFill="1" applyBorder="1">
      <alignment vertical="center"/>
    </xf>
    <xf numFmtId="38" fontId="7" fillId="10" borderId="110" xfId="11" applyNumberFormat="1" applyFill="1" applyBorder="1">
      <alignment vertical="center"/>
    </xf>
    <xf numFmtId="10" fontId="0" fillId="10" borderId="72" xfId="11" applyNumberFormat="1" applyFont="1" applyFill="1" applyBorder="1" applyAlignment="1">
      <alignment horizontal="right" vertical="center" wrapText="1"/>
    </xf>
    <xf numFmtId="10" fontId="0" fillId="10" borderId="110" xfId="11" applyNumberFormat="1" applyFont="1" applyFill="1" applyBorder="1" applyAlignment="1">
      <alignment horizontal="right" vertical="center" wrapText="1"/>
    </xf>
    <xf numFmtId="180" fontId="0" fillId="10" borderId="72" xfId="11" applyNumberFormat="1" applyFont="1" applyFill="1" applyBorder="1" applyAlignment="1">
      <alignment horizontal="right" vertical="center" wrapText="1"/>
    </xf>
    <xf numFmtId="180" fontId="0" fillId="10" borderId="110" xfId="11" applyNumberFormat="1" applyFont="1" applyFill="1" applyBorder="1" applyAlignment="1">
      <alignment horizontal="right" vertical="center" wrapText="1"/>
    </xf>
    <xf numFmtId="38" fontId="0" fillId="10" borderId="105" xfId="11" applyNumberFormat="1" applyFont="1" applyFill="1" applyBorder="1" applyAlignment="1">
      <alignment horizontal="right" vertical="center" wrapText="1"/>
    </xf>
    <xf numFmtId="38" fontId="0" fillId="10" borderId="102" xfId="11" applyNumberFormat="1" applyFont="1" applyFill="1" applyBorder="1" applyAlignment="1">
      <alignment horizontal="right" vertical="center" wrapText="1"/>
    </xf>
    <xf numFmtId="178" fontId="7" fillId="10" borderId="72" xfId="11" applyNumberFormat="1" applyFill="1" applyBorder="1" applyAlignment="1">
      <alignment horizontal="right" vertical="center" wrapText="1"/>
    </xf>
    <xf numFmtId="178" fontId="7" fillId="10" borderId="110" xfId="11" applyNumberFormat="1" applyFill="1" applyBorder="1" applyAlignment="1">
      <alignment horizontal="right" vertical="center" wrapText="1"/>
    </xf>
    <xf numFmtId="180" fontId="7" fillId="10" borderId="110" xfId="9" applyNumberFormat="1" applyFont="1" applyFill="1" applyBorder="1" applyAlignment="1">
      <alignment horizontal="right" vertical="center" wrapText="1"/>
    </xf>
    <xf numFmtId="38" fontId="7" fillId="10" borderId="108" xfId="9" applyFont="1" applyFill="1" applyBorder="1" applyAlignment="1">
      <alignment horizontal="right" vertical="center"/>
    </xf>
    <xf numFmtId="38" fontId="7" fillId="10" borderId="107" xfId="11" applyNumberFormat="1" applyFill="1" applyBorder="1">
      <alignment vertical="center"/>
    </xf>
    <xf numFmtId="38" fontId="7" fillId="10" borderId="105" xfId="9" applyFont="1" applyFill="1" applyBorder="1" applyAlignment="1">
      <alignment horizontal="right" vertical="center"/>
    </xf>
    <xf numFmtId="38" fontId="7" fillId="10" borderId="109" xfId="11" applyNumberFormat="1" applyFill="1" applyBorder="1">
      <alignment vertical="center"/>
    </xf>
    <xf numFmtId="38" fontId="7" fillId="10" borderId="87" xfId="9" applyFont="1" applyFill="1" applyBorder="1" applyAlignment="1">
      <alignment horizontal="right" vertical="center"/>
    </xf>
    <xf numFmtId="38" fontId="7" fillId="10" borderId="106" xfId="11" applyNumberFormat="1" applyFill="1" applyBorder="1">
      <alignment vertical="center"/>
    </xf>
    <xf numFmtId="38" fontId="0" fillId="10" borderId="110" xfId="9" applyFont="1" applyFill="1" applyBorder="1" applyAlignment="1">
      <alignment horizontal="right" vertical="center"/>
    </xf>
    <xf numFmtId="178" fontId="7" fillId="10" borderId="8" xfId="11" applyNumberFormat="1" applyFill="1" applyBorder="1">
      <alignment vertical="center"/>
    </xf>
    <xf numFmtId="0" fontId="0" fillId="10" borderId="29" xfId="11" applyFont="1" applyFill="1" applyBorder="1" applyAlignment="1">
      <alignment horizontal="center" vertical="center" wrapText="1"/>
    </xf>
    <xf numFmtId="0" fontId="0" fillId="0" borderId="2" xfId="11" applyFont="1" applyBorder="1" applyAlignment="1">
      <alignment horizontal="center" vertical="center"/>
    </xf>
    <xf numFmtId="0" fontId="0" fillId="0" borderId="72" xfId="11" applyFont="1" applyBorder="1" applyAlignment="1">
      <alignment horizontal="center" vertical="center"/>
    </xf>
    <xf numFmtId="0" fontId="52" fillId="2" borderId="103" xfId="11" applyFont="1" applyFill="1" applyBorder="1" applyAlignment="1">
      <alignment horizontal="center" vertical="center" wrapText="1"/>
    </xf>
    <xf numFmtId="0" fontId="62" fillId="10" borderId="8" xfId="11" applyFont="1" applyFill="1" applyBorder="1" applyAlignment="1">
      <alignment horizontal="center" vertical="center" wrapText="1"/>
    </xf>
    <xf numFmtId="0" fontId="7" fillId="10" borderId="67" xfId="11" applyFill="1" applyBorder="1" applyAlignment="1">
      <alignment horizontal="left" vertical="center" wrapText="1" shrinkToFit="1"/>
    </xf>
    <xf numFmtId="0" fontId="7" fillId="10" borderId="43" xfId="11" applyFill="1" applyBorder="1" applyAlignment="1">
      <alignment horizontal="center" vertical="center" shrinkToFit="1"/>
    </xf>
    <xf numFmtId="0" fontId="13" fillId="3" borderId="17" xfId="0" applyFont="1" applyFill="1" applyBorder="1" applyAlignment="1">
      <alignment horizontal="distributed" vertical="center" wrapText="1" justifyLastLine="1"/>
    </xf>
    <xf numFmtId="0" fontId="13" fillId="0" borderId="80" xfId="0" applyFont="1" applyBorder="1" applyAlignment="1">
      <alignment horizontal="distributed" vertical="center" justifyLastLine="1"/>
    </xf>
    <xf numFmtId="0" fontId="2" fillId="0" borderId="8" xfId="11" applyFont="1" applyBorder="1" applyAlignment="1">
      <alignment horizontal="center" vertical="center"/>
    </xf>
    <xf numFmtId="0" fontId="7" fillId="7" borderId="15" xfId="10" applyFill="1" applyBorder="1" applyAlignment="1">
      <alignment horizontal="left" vertical="center" wrapText="1"/>
    </xf>
    <xf numFmtId="0" fontId="7" fillId="7" borderId="7" xfId="10" applyFill="1" applyBorder="1" applyAlignment="1">
      <alignment horizontal="left" vertical="center"/>
    </xf>
    <xf numFmtId="0" fontId="4" fillId="7" borderId="15" xfId="10" applyFont="1" applyFill="1" applyBorder="1" applyAlignment="1">
      <alignment horizontal="left" vertical="center"/>
    </xf>
    <xf numFmtId="0" fontId="7" fillId="7" borderId="15" xfId="10" applyFill="1" applyBorder="1" applyAlignment="1">
      <alignment horizontal="left" vertical="center"/>
    </xf>
    <xf numFmtId="0" fontId="5" fillId="7" borderId="15" xfId="8" applyFont="1" applyFill="1" applyBorder="1" applyAlignment="1">
      <alignment horizontal="left" vertical="center" wrapText="1"/>
    </xf>
    <xf numFmtId="0" fontId="8" fillId="7" borderId="7" xfId="8" applyFill="1" applyBorder="1" applyAlignment="1">
      <alignment horizontal="left" vertical="center" wrapText="1"/>
    </xf>
    <xf numFmtId="0" fontId="42" fillId="0" borderId="67" xfId="10" applyFont="1" applyBorder="1" applyAlignment="1">
      <alignment horizontal="center" vertical="center"/>
    </xf>
    <xf numFmtId="0" fontId="7" fillId="6" borderId="15" xfId="10" applyFill="1" applyBorder="1" applyAlignment="1">
      <alignment horizontal="center" vertical="center"/>
    </xf>
    <xf numFmtId="0" fontId="7" fillId="6" borderId="7" xfId="10" applyFill="1" applyBorder="1" applyAlignment="1">
      <alignment horizontal="center" vertical="center"/>
    </xf>
    <xf numFmtId="0" fontId="7" fillId="7" borderId="7" xfId="10" applyFill="1" applyBorder="1" applyAlignment="1">
      <alignment horizontal="left" vertical="center" wrapText="1"/>
    </xf>
    <xf numFmtId="0" fontId="4" fillId="6" borderId="15" xfId="10" applyFont="1" applyFill="1" applyBorder="1" applyAlignment="1">
      <alignment horizontal="center" vertical="center"/>
    </xf>
    <xf numFmtId="0" fontId="7" fillId="6" borderId="13" xfId="10" applyFill="1" applyBorder="1" applyAlignment="1">
      <alignment horizontal="center" vertical="center"/>
    </xf>
    <xf numFmtId="0" fontId="4" fillId="7" borderId="7" xfId="11" applyFont="1" applyFill="1" applyBorder="1" applyAlignment="1">
      <alignment horizontal="left" vertical="center" wrapText="1"/>
    </xf>
    <xf numFmtId="0" fontId="7" fillId="7" borderId="7" xfId="11" applyFill="1" applyBorder="1" applyAlignment="1">
      <alignment horizontal="left" vertical="center" wrapText="1"/>
    </xf>
    <xf numFmtId="0" fontId="7" fillId="7" borderId="13" xfId="11" applyFill="1" applyBorder="1" applyAlignment="1">
      <alignment horizontal="left" vertical="center" wrapText="1"/>
    </xf>
    <xf numFmtId="0" fontId="5" fillId="7" borderId="15" xfId="10" applyFont="1" applyFill="1" applyBorder="1" applyAlignment="1">
      <alignment horizontal="left" vertical="center" wrapText="1"/>
    </xf>
    <xf numFmtId="0" fontId="7" fillId="0" borderId="8" xfId="10" applyBorder="1" applyAlignment="1">
      <alignment horizontal="center" vertical="center"/>
    </xf>
    <xf numFmtId="0" fontId="7" fillId="7" borderId="13" xfId="10" applyFill="1" applyBorder="1" applyAlignment="1">
      <alignment horizontal="left" vertical="center" wrapText="1"/>
    </xf>
    <xf numFmtId="0" fontId="7" fillId="7" borderId="13" xfId="10" applyFill="1" applyBorder="1" applyAlignment="1">
      <alignment horizontal="left" vertical="center"/>
    </xf>
    <xf numFmtId="0" fontId="40" fillId="5" borderId="94" xfId="10" applyFont="1" applyFill="1" applyBorder="1" applyAlignment="1">
      <alignment horizontal="left" vertical="center" wrapText="1" indent="1"/>
    </xf>
    <xf numFmtId="0" fontId="40" fillId="5" borderId="95" xfId="10" applyFont="1" applyFill="1" applyBorder="1" applyAlignment="1">
      <alignment horizontal="left" vertical="center" wrapText="1" indent="1"/>
    </xf>
    <xf numFmtId="0" fontId="40" fillId="5" borderId="96" xfId="10" applyFont="1" applyFill="1" applyBorder="1" applyAlignment="1">
      <alignment horizontal="left" vertical="center" wrapText="1" indent="1"/>
    </xf>
    <xf numFmtId="0" fontId="42" fillId="4" borderId="62" xfId="10" applyFont="1" applyFill="1" applyBorder="1" applyAlignment="1">
      <alignment horizontal="center" vertical="center"/>
    </xf>
    <xf numFmtId="0" fontId="37" fillId="0" borderId="0" xfId="10" applyFont="1" applyAlignment="1">
      <alignment horizontal="center" vertical="center"/>
    </xf>
    <xf numFmtId="0" fontId="40" fillId="0" borderId="67" xfId="10" applyFont="1" applyBorder="1" applyAlignment="1">
      <alignment horizontal="center" vertical="center"/>
    </xf>
    <xf numFmtId="0" fontId="42" fillId="0" borderId="15" xfId="10" applyFont="1" applyBorder="1" applyAlignment="1">
      <alignment horizontal="center" vertical="center"/>
    </xf>
    <xf numFmtId="0" fontId="42" fillId="0" borderId="13" xfId="10" applyFont="1" applyBorder="1" applyAlignment="1">
      <alignment horizontal="center" vertical="center"/>
    </xf>
    <xf numFmtId="0" fontId="13" fillId="0" borderId="15" xfId="0" applyFont="1" applyBorder="1" applyAlignment="1">
      <alignment horizontal="left" vertical="center" wrapText="1" justifyLastLine="1"/>
    </xf>
    <xf numFmtId="0" fontId="13" fillId="0" borderId="7" xfId="0" applyFont="1" applyBorder="1" applyAlignment="1">
      <alignment horizontal="left" vertical="center" justifyLastLine="1"/>
    </xf>
    <xf numFmtId="0" fontId="13" fillId="0" borderId="14" xfId="0" applyFont="1" applyBorder="1" applyAlignment="1">
      <alignment horizontal="left" vertical="center" justifyLastLine="1"/>
    </xf>
    <xf numFmtId="0" fontId="13" fillId="0" borderId="51" xfId="0" applyFont="1" applyBorder="1" applyAlignment="1">
      <alignment horizontal="left" vertical="center" wrapText="1" justifyLastLine="1"/>
    </xf>
    <xf numFmtId="0" fontId="13" fillId="0" borderId="28" xfId="0" applyFont="1" applyBorder="1" applyAlignment="1">
      <alignment horizontal="left" vertical="center" justifyLastLine="1"/>
    </xf>
    <xf numFmtId="0" fontId="13" fillId="0" borderId="52" xfId="0" applyFont="1" applyBorder="1" applyAlignment="1">
      <alignment horizontal="left" vertical="center" justifyLastLine="1"/>
    </xf>
    <xf numFmtId="0" fontId="13" fillId="0" borderId="77"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53" xfId="0" applyFont="1" applyBorder="1" applyAlignment="1">
      <alignment horizontal="left" vertical="center" shrinkToFit="1"/>
    </xf>
    <xf numFmtId="0" fontId="13" fillId="0" borderId="54" xfId="0" applyFont="1" applyBorder="1" applyAlignment="1">
      <alignment horizontal="left" vertical="center" shrinkToFit="1"/>
    </xf>
    <xf numFmtId="0" fontId="13" fillId="0" borderId="76" xfId="0" applyFont="1" applyBorder="1" applyAlignment="1">
      <alignment horizontal="left" vertical="center" shrinkToFit="1"/>
    </xf>
    <xf numFmtId="12" fontId="13" fillId="10" borderId="8" xfId="0" applyNumberFormat="1" applyFont="1" applyFill="1" applyBorder="1" applyAlignment="1">
      <alignment horizontal="right" vertical="center" shrinkToFit="1"/>
    </xf>
    <xf numFmtId="12" fontId="13" fillId="0" borderId="54" xfId="0" applyNumberFormat="1" applyFont="1" applyBorder="1" applyAlignment="1">
      <alignment horizontal="center" vertical="center" shrinkToFit="1"/>
    </xf>
    <xf numFmtId="12" fontId="13" fillId="0" borderId="93" xfId="0" applyNumberFormat="1" applyFont="1" applyBorder="1" applyAlignment="1">
      <alignment horizontal="center" vertical="center" shrinkToFit="1"/>
    </xf>
    <xf numFmtId="12" fontId="13" fillId="0" borderId="55" xfId="0" applyNumberFormat="1" applyFont="1" applyBorder="1" applyAlignment="1">
      <alignment horizontal="center" vertical="center" shrinkToFit="1"/>
    </xf>
    <xf numFmtId="12" fontId="13" fillId="0" borderId="56" xfId="0" applyNumberFormat="1" applyFont="1" applyBorder="1" applyAlignment="1">
      <alignment horizontal="center" vertical="center" shrinkToFit="1"/>
    </xf>
    <xf numFmtId="12" fontId="13" fillId="0" borderId="57" xfId="0" applyNumberFormat="1" applyFont="1" applyBorder="1" applyAlignment="1">
      <alignment horizontal="center" vertical="center" shrinkToFit="1"/>
    </xf>
    <xf numFmtId="0" fontId="13" fillId="0" borderId="41" xfId="0" applyFont="1" applyBorder="1" applyAlignment="1">
      <alignment horizontal="distributed" vertical="center" justifyLastLine="1"/>
    </xf>
    <xf numFmtId="0" fontId="13" fillId="0" borderId="67"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13" fillId="0" borderId="50"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23" xfId="0" applyFont="1" applyBorder="1" applyAlignment="1">
      <alignment horizontal="distributed" vertical="center" justifyLastLine="1"/>
    </xf>
    <xf numFmtId="0" fontId="13" fillId="0" borderId="50" xfId="0" applyFont="1" applyBorder="1" applyAlignment="1">
      <alignment horizontal="left" vertical="center" wrapText="1" justifyLastLine="1"/>
    </xf>
    <xf numFmtId="0" fontId="13" fillId="0" borderId="21" xfId="0" applyFont="1" applyBorder="1" applyAlignment="1">
      <alignment horizontal="left" vertical="center" wrapText="1" justifyLastLine="1"/>
    </xf>
    <xf numFmtId="0" fontId="13" fillId="0" borderId="23" xfId="0" applyFont="1" applyBorder="1" applyAlignment="1">
      <alignment horizontal="left" vertical="center" wrapText="1" justifyLastLine="1"/>
    </xf>
    <xf numFmtId="0" fontId="27" fillId="0" borderId="89" xfId="0" applyFont="1" applyBorder="1" applyAlignment="1">
      <alignment horizontal="center" vertical="center" justifyLastLine="1"/>
    </xf>
    <xf numFmtId="0" fontId="27" fillId="0" borderId="90" xfId="0" applyFont="1" applyBorder="1" applyAlignment="1">
      <alignment horizontal="center" vertical="center" justifyLastLine="1"/>
    </xf>
    <xf numFmtId="0" fontId="27" fillId="0" borderId="91" xfId="0" applyFont="1" applyBorder="1" applyAlignment="1">
      <alignment horizontal="center" vertical="center" justifyLastLine="1"/>
    </xf>
    <xf numFmtId="0" fontId="13" fillId="0" borderId="15" xfId="0" applyFont="1" applyBorder="1" applyAlignment="1">
      <alignment horizontal="center" vertical="center" shrinkToFit="1"/>
    </xf>
    <xf numFmtId="0" fontId="13" fillId="0" borderId="7" xfId="0" applyFont="1" applyBorder="1" applyAlignment="1">
      <alignment horizontal="center" vertical="center" shrinkToFit="1"/>
    </xf>
    <xf numFmtId="176" fontId="13" fillId="0" borderId="9" xfId="0" applyNumberFormat="1" applyFont="1" applyBorder="1" applyAlignment="1">
      <alignment horizontal="left" vertical="center" shrinkToFit="1"/>
    </xf>
    <xf numFmtId="176" fontId="13" fillId="0" borderId="59" xfId="0" applyNumberFormat="1" applyFont="1" applyBorder="1" applyAlignment="1">
      <alignment horizontal="left" vertical="center" shrinkToFit="1"/>
    </xf>
    <xf numFmtId="177" fontId="13" fillId="0" borderId="24" xfId="0" applyNumberFormat="1" applyFont="1" applyBorder="1" applyAlignment="1">
      <alignment horizontal="distributed" vertical="center" justifyLastLine="1"/>
    </xf>
    <xf numFmtId="177" fontId="13" fillId="0" borderId="25" xfId="0" applyNumberFormat="1" applyFont="1" applyBorder="1" applyAlignment="1">
      <alignment horizontal="distributed" vertical="center" justifyLastLine="1"/>
    </xf>
    <xf numFmtId="178" fontId="13" fillId="10" borderId="15" xfId="0" applyNumberFormat="1" applyFont="1" applyFill="1" applyBorder="1" applyAlignment="1">
      <alignment horizontal="right" vertical="center" shrinkToFit="1"/>
    </xf>
    <xf numFmtId="178" fontId="13" fillId="10" borderId="7" xfId="0" applyNumberFormat="1" applyFont="1" applyFill="1" applyBorder="1" applyAlignment="1">
      <alignment horizontal="right" vertical="center" shrinkToFit="1"/>
    </xf>
    <xf numFmtId="179" fontId="13" fillId="10" borderId="45" xfId="0" applyNumberFormat="1" applyFont="1" applyFill="1" applyBorder="1" applyAlignment="1">
      <alignment horizontal="right" vertical="center" shrinkToFit="1"/>
    </xf>
    <xf numFmtId="179" fontId="13" fillId="10" borderId="39" xfId="0" applyNumberFormat="1" applyFont="1" applyFill="1" applyBorder="1" applyAlignment="1">
      <alignment horizontal="right" vertical="center" shrinkToFit="1"/>
    </xf>
    <xf numFmtId="179" fontId="13" fillId="10" borderId="24" xfId="0" applyNumberFormat="1" applyFont="1" applyFill="1" applyBorder="1" applyAlignment="1">
      <alignment horizontal="right" vertical="center" shrinkToFit="1"/>
    </xf>
    <xf numFmtId="178" fontId="13" fillId="0" borderId="58" xfId="0" applyNumberFormat="1" applyFont="1" applyBorder="1" applyAlignment="1">
      <alignment horizontal="right" vertical="center" shrinkToFit="1"/>
    </xf>
    <xf numFmtId="178" fontId="13" fillId="0" borderId="24" xfId="0" applyNumberFormat="1" applyFont="1" applyBorder="1" applyAlignment="1">
      <alignment horizontal="right" vertical="center" shrinkToFit="1"/>
    </xf>
    <xf numFmtId="178" fontId="13" fillId="0" borderId="45" xfId="0" applyNumberFormat="1" applyFont="1" applyBorder="1" applyAlignment="1">
      <alignment horizontal="right" vertical="center" shrinkToFit="1"/>
    </xf>
    <xf numFmtId="178" fontId="13" fillId="0" borderId="39" xfId="0" applyNumberFormat="1" applyFont="1" applyBorder="1" applyAlignment="1">
      <alignment horizontal="right" vertical="center" shrinkToFit="1"/>
    </xf>
    <xf numFmtId="0" fontId="71" fillId="2" borderId="117" xfId="0" applyFont="1" applyFill="1" applyBorder="1" applyAlignment="1">
      <alignment horizontal="center" vertical="center"/>
    </xf>
    <xf numFmtId="0" fontId="71" fillId="2" borderId="118" xfId="0" applyFont="1" applyFill="1" applyBorder="1" applyAlignment="1">
      <alignment horizontal="center" vertical="center"/>
    </xf>
    <xf numFmtId="0" fontId="13" fillId="0" borderId="60" xfId="0" applyFont="1" applyBorder="1" applyAlignment="1">
      <alignment horizontal="center" vertical="center" shrinkToFit="1"/>
    </xf>
    <xf numFmtId="0" fontId="13" fillId="0" borderId="61" xfId="0" applyFont="1" applyBorder="1" applyAlignment="1">
      <alignment horizontal="center" vertical="center" shrinkToFit="1"/>
    </xf>
    <xf numFmtId="0" fontId="13" fillId="0" borderId="40" xfId="0" applyFont="1" applyBorder="1" applyAlignment="1">
      <alignment horizontal="center" vertical="center" shrinkToFit="1"/>
    </xf>
    <xf numFmtId="0" fontId="26" fillId="0" borderId="0" xfId="0" applyFont="1" applyAlignment="1">
      <alignment horizontal="center" vertical="center" wrapText="1" shrinkToFit="1"/>
    </xf>
    <xf numFmtId="0" fontId="26" fillId="0" borderId="0" xfId="0" applyFont="1" applyAlignment="1">
      <alignment horizontal="center" vertical="center" shrinkToFit="1"/>
    </xf>
    <xf numFmtId="0" fontId="0" fillId="0" borderId="0" xfId="0" applyAlignment="1">
      <alignment horizontal="right" vertical="center"/>
    </xf>
    <xf numFmtId="176" fontId="0" fillId="0" borderId="28" xfId="0" applyNumberFormat="1" applyBorder="1" applyAlignment="1">
      <alignment horizontal="center" vertical="center"/>
    </xf>
    <xf numFmtId="0" fontId="13" fillId="0" borderId="5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3" xfId="0" applyFont="1" applyBorder="1" applyAlignment="1">
      <alignment horizontal="center" vertical="center" shrinkToFit="1"/>
    </xf>
    <xf numFmtId="0" fontId="0" fillId="0" borderId="7" xfId="0" applyBorder="1" applyAlignment="1">
      <alignment vertical="center" shrinkToFit="1"/>
    </xf>
    <xf numFmtId="0" fontId="0" fillId="0" borderId="14" xfId="0" applyBorder="1" applyAlignment="1">
      <alignment vertical="center" shrinkToFit="1"/>
    </xf>
    <xf numFmtId="176" fontId="13" fillId="0" borderId="15" xfId="0" applyNumberFormat="1" applyFont="1" applyBorder="1" applyAlignment="1">
      <alignment horizontal="center" vertical="center" shrinkToFit="1"/>
    </xf>
    <xf numFmtId="176" fontId="13" fillId="0" borderId="7" xfId="0" applyNumberFormat="1" applyFont="1" applyBorder="1" applyAlignment="1">
      <alignment horizontal="center" vertical="center" shrinkToFit="1"/>
    </xf>
    <xf numFmtId="176" fontId="13" fillId="0" borderId="13" xfId="0" applyNumberFormat="1"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63"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14" xfId="0" applyFont="1" applyBorder="1" applyAlignment="1">
      <alignment horizontal="center" vertical="center"/>
    </xf>
    <xf numFmtId="0" fontId="13" fillId="0" borderId="8"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59" xfId="0" applyFont="1" applyBorder="1" applyAlignment="1">
      <alignment horizontal="center" vertical="center" shrinkToFit="1"/>
    </xf>
    <xf numFmtId="0" fontId="20" fillId="0" borderId="64" xfId="0" applyFont="1" applyBorder="1" applyAlignment="1">
      <alignment horizontal="center" vertical="center"/>
    </xf>
    <xf numFmtId="0" fontId="20" fillId="0" borderId="56" xfId="0" applyFont="1" applyBorder="1" applyAlignment="1">
      <alignment horizontal="center" vertical="center"/>
    </xf>
    <xf numFmtId="0" fontId="20" fillId="10" borderId="8" xfId="0" applyFont="1" applyFill="1" applyBorder="1" applyAlignment="1">
      <alignment horizontal="left" vertical="center"/>
    </xf>
    <xf numFmtId="0" fontId="20" fillId="0" borderId="8" xfId="0" applyFont="1" applyBorder="1" applyAlignment="1">
      <alignment horizontal="left" vertical="center"/>
    </xf>
    <xf numFmtId="0" fontId="20" fillId="0" borderId="33" xfId="0" applyFont="1" applyBorder="1" applyAlignment="1">
      <alignment horizontal="center" vertical="distributed" textRotation="255" justifyLastLine="1"/>
    </xf>
    <xf numFmtId="0" fontId="20" fillId="0" borderId="43" xfId="0" applyFont="1" applyBorder="1" applyAlignment="1">
      <alignment horizontal="center" vertical="distributed" textRotation="255" justifyLastLine="1"/>
    </xf>
    <xf numFmtId="0" fontId="20" fillId="0" borderId="65" xfId="0" applyFont="1" applyBorder="1" applyAlignment="1">
      <alignment horizontal="left" vertical="center"/>
    </xf>
    <xf numFmtId="0" fontId="20" fillId="0" borderId="17" xfId="0" applyFont="1" applyBorder="1" applyAlignment="1">
      <alignment horizontal="left" vertical="center"/>
    </xf>
    <xf numFmtId="0" fontId="0" fillId="0" borderId="41" xfId="0" applyBorder="1">
      <alignment vertical="center"/>
    </xf>
    <xf numFmtId="0" fontId="0" fillId="0" borderId="66" xfId="0" applyBorder="1">
      <alignment vertical="center"/>
    </xf>
    <xf numFmtId="0" fontId="20" fillId="0" borderId="16" xfId="0" applyFont="1" applyBorder="1" applyAlignment="1">
      <alignment horizontal="center" vertical="distributed" textRotation="255" justifyLastLine="1"/>
    </xf>
    <xf numFmtId="0" fontId="20" fillId="0" borderId="68" xfId="0" applyFont="1" applyBorder="1" applyAlignment="1">
      <alignment horizontal="center" vertical="distributed" textRotation="255" justifyLastLine="1"/>
    </xf>
    <xf numFmtId="0" fontId="20" fillId="0" borderId="11" xfId="0" applyFont="1" applyBorder="1" applyAlignment="1">
      <alignment horizontal="center" vertical="distributed" textRotation="255" justifyLastLine="1"/>
    </xf>
    <xf numFmtId="0" fontId="20" fillId="0" borderId="69" xfId="0" applyFont="1" applyBorder="1" applyAlignment="1">
      <alignment horizontal="center" vertical="distributed" textRotation="255" justifyLastLine="1"/>
    </xf>
    <xf numFmtId="0" fontId="20" fillId="0" borderId="6" xfId="0" applyFont="1" applyBorder="1" applyAlignment="1">
      <alignment horizontal="center" vertical="distributed" textRotation="255" justifyLastLine="1"/>
    </xf>
    <xf numFmtId="0" fontId="20" fillId="0" borderId="70" xfId="0" applyFont="1" applyBorder="1" applyAlignment="1">
      <alignment horizontal="center" vertical="distributed" textRotation="255" justifyLastLine="1"/>
    </xf>
    <xf numFmtId="0" fontId="20" fillId="10" borderId="45" xfId="0" applyFont="1" applyFill="1" applyBorder="1" applyAlignment="1">
      <alignment horizontal="left" vertical="center"/>
    </xf>
    <xf numFmtId="0" fontId="20" fillId="10" borderId="39" xfId="0" applyFont="1" applyFill="1" applyBorder="1" applyAlignment="1">
      <alignment horizontal="left" vertical="center"/>
    </xf>
    <xf numFmtId="0" fontId="20" fillId="10" borderId="46" xfId="0" applyFont="1" applyFill="1" applyBorder="1" applyAlignment="1">
      <alignment horizontal="left" vertical="center"/>
    </xf>
    <xf numFmtId="0" fontId="20" fillId="0" borderId="15" xfId="0" applyFont="1" applyBorder="1" applyAlignment="1">
      <alignment horizontal="left" vertical="center"/>
    </xf>
    <xf numFmtId="0" fontId="20" fillId="0" borderId="7" xfId="0" applyFont="1" applyBorder="1" applyAlignment="1">
      <alignment horizontal="left" vertical="center"/>
    </xf>
    <xf numFmtId="0" fontId="20" fillId="0" borderId="13" xfId="0" applyFont="1" applyBorder="1" applyAlignment="1">
      <alignment horizontal="left" vertical="center"/>
    </xf>
    <xf numFmtId="0" fontId="20" fillId="0" borderId="71" xfId="0" applyFont="1" applyBorder="1" applyAlignment="1">
      <alignment horizontal="center" vertical="distributed" textRotation="255" justifyLastLine="1"/>
    </xf>
    <xf numFmtId="0" fontId="20" fillId="0" borderId="0" xfId="0" applyFont="1" applyAlignment="1">
      <alignment horizontal="left" vertical="center"/>
    </xf>
    <xf numFmtId="0" fontId="20" fillId="0" borderId="15" xfId="0" applyFont="1" applyBorder="1">
      <alignment vertical="center"/>
    </xf>
    <xf numFmtId="0" fontId="20" fillId="0" borderId="7" xfId="0" applyFont="1" applyBorder="1">
      <alignment vertical="center"/>
    </xf>
    <xf numFmtId="0" fontId="20" fillId="0" borderId="13" xfId="0" applyFont="1" applyBorder="1">
      <alignment vertical="center"/>
    </xf>
    <xf numFmtId="0" fontId="12" fillId="0" borderId="0" xfId="0" applyFont="1" applyAlignment="1">
      <alignment horizontal="center" vertical="center"/>
    </xf>
    <xf numFmtId="0" fontId="18" fillId="0" borderId="28" xfId="0" applyFont="1" applyBorder="1" applyAlignment="1">
      <alignment horizontal="center" vertical="center"/>
    </xf>
    <xf numFmtId="0" fontId="21" fillId="0" borderId="72" xfId="0" applyFont="1" applyBorder="1" applyAlignment="1">
      <alignment horizontal="center" vertical="center" justifyLastLine="1"/>
    </xf>
    <xf numFmtId="0" fontId="21" fillId="0" borderId="61" xfId="0" applyFont="1" applyBorder="1" applyAlignment="1">
      <alignment horizontal="center" vertical="center" justifyLastLine="1"/>
    </xf>
    <xf numFmtId="0" fontId="21" fillId="0" borderId="73" xfId="0" applyFont="1" applyBorder="1" applyAlignment="1">
      <alignment horizontal="center" vertical="center" justifyLastLine="1"/>
    </xf>
    <xf numFmtId="0" fontId="20" fillId="10" borderId="60" xfId="0" applyFont="1" applyFill="1" applyBorder="1" applyAlignment="1">
      <alignment horizontal="center" vertical="center"/>
    </xf>
    <xf numFmtId="0" fontId="20" fillId="10" borderId="61" xfId="0" applyFont="1" applyFill="1" applyBorder="1" applyAlignment="1">
      <alignment horizontal="center" vertical="center"/>
    </xf>
    <xf numFmtId="0" fontId="20" fillId="10" borderId="40" xfId="0" applyFont="1" applyFill="1" applyBorder="1" applyAlignment="1">
      <alignment horizontal="center" vertical="center"/>
    </xf>
    <xf numFmtId="0" fontId="20" fillId="0" borderId="3" xfId="0" applyFont="1" applyBorder="1" applyAlignment="1">
      <alignment horizontal="center" vertical="distributed" textRotation="255" justifyLastLine="1"/>
    </xf>
    <xf numFmtId="0" fontId="20" fillId="0" borderId="74" xfId="0" applyFont="1" applyBorder="1" applyAlignment="1">
      <alignment horizontal="center" vertical="distributed" textRotation="255" justifyLastLine="1"/>
    </xf>
    <xf numFmtId="0" fontId="20" fillId="0" borderId="62" xfId="0" applyFont="1" applyBorder="1" applyAlignment="1">
      <alignment horizontal="center" vertical="center" justifyLastLine="1"/>
    </xf>
    <xf numFmtId="0" fontId="20" fillId="0" borderId="63" xfId="0" applyFont="1" applyBorder="1" applyAlignment="1">
      <alignment horizontal="center" vertical="center" justifyLastLine="1"/>
    </xf>
    <xf numFmtId="0" fontId="20" fillId="0" borderId="83" xfId="0" applyFont="1" applyBorder="1" applyAlignment="1">
      <alignment horizontal="center" vertical="distributed" textRotation="255" justifyLastLine="1"/>
    </xf>
    <xf numFmtId="0" fontId="20" fillId="0" borderId="84" xfId="0" applyFont="1" applyBorder="1" applyAlignment="1">
      <alignment horizontal="center" vertical="distributed" textRotation="255" justifyLastLine="1"/>
    </xf>
    <xf numFmtId="0" fontId="20" fillId="0" borderId="85" xfId="0" applyFont="1" applyBorder="1" applyAlignment="1">
      <alignment horizontal="center" vertical="distributed" textRotation="255" justifyLastLine="1"/>
    </xf>
    <xf numFmtId="0" fontId="20" fillId="0" borderId="67" xfId="0" applyFont="1" applyBorder="1" applyAlignment="1">
      <alignment horizontal="center" vertical="center" justifyLastLine="1"/>
    </xf>
    <xf numFmtId="0" fontId="20" fillId="0" borderId="66" xfId="0" applyFont="1" applyBorder="1" applyAlignment="1">
      <alignment horizontal="center" vertical="center" justifyLastLine="1"/>
    </xf>
    <xf numFmtId="0" fontId="20" fillId="0" borderId="41" xfId="0" applyFont="1" applyBorder="1">
      <alignment vertical="center"/>
    </xf>
    <xf numFmtId="0" fontId="20" fillId="0" borderId="67" xfId="0" applyFont="1" applyBorder="1">
      <alignment vertical="center"/>
    </xf>
    <xf numFmtId="0" fontId="20" fillId="0" borderId="66" xfId="0" applyFont="1" applyBorder="1">
      <alignment vertical="center"/>
    </xf>
    <xf numFmtId="0" fontId="20" fillId="0" borderId="41" xfId="0" applyFont="1" applyBorder="1" applyAlignment="1">
      <alignment horizontal="center" vertical="center" justifyLastLine="1"/>
    </xf>
    <xf numFmtId="0" fontId="0" fillId="0" borderId="0" xfId="0" applyAlignment="1">
      <alignment horizontal="left" vertical="center"/>
    </xf>
    <xf numFmtId="0" fontId="31" fillId="0" borderId="27" xfId="0" applyFont="1" applyBorder="1" applyAlignment="1">
      <alignment horizontal="distributed" vertical="center" justifyLastLine="1"/>
    </xf>
    <xf numFmtId="0" fontId="31" fillId="0" borderId="88" xfId="0" applyFont="1" applyBorder="1" applyAlignment="1">
      <alignment horizontal="distributed" vertical="center" justifyLastLine="1"/>
    </xf>
    <xf numFmtId="0" fontId="0" fillId="0" borderId="81" xfId="0" applyBorder="1" applyAlignment="1">
      <alignment horizontal="center" vertical="center"/>
    </xf>
    <xf numFmtId="0" fontId="12" fillId="0" borderId="0" xfId="0" applyFont="1" applyAlignment="1">
      <alignment horizontal="right" vertical="center"/>
    </xf>
    <xf numFmtId="0" fontId="31" fillId="0" borderId="87" xfId="0" applyFont="1" applyBorder="1" applyAlignment="1">
      <alignment horizontal="distributed" vertical="center" justifyLastLine="1"/>
    </xf>
    <xf numFmtId="0" fontId="31" fillId="0" borderId="70" xfId="0" applyFont="1" applyBorder="1" applyAlignment="1">
      <alignment horizontal="distributed" vertical="center" justifyLastLine="1"/>
    </xf>
    <xf numFmtId="0" fontId="31" fillId="0" borderId="80" xfId="0" applyFont="1" applyBorder="1" applyAlignment="1">
      <alignment horizontal="distributed" vertical="center" justifyLastLine="1"/>
    </xf>
    <xf numFmtId="0" fontId="31" fillId="0" borderId="8" xfId="0" applyFont="1" applyBorder="1" applyAlignment="1">
      <alignment horizontal="distributed" vertical="center" justifyLastLine="1"/>
    </xf>
    <xf numFmtId="0" fontId="31" fillId="0" borderId="63" xfId="0" applyFont="1" applyBorder="1" applyAlignment="1">
      <alignment horizontal="distributed" vertical="center" justifyLastLine="1"/>
    </xf>
    <xf numFmtId="0" fontId="31" fillId="0" borderId="48" xfId="0" applyFont="1" applyBorder="1" applyAlignment="1">
      <alignment horizontal="distributed" vertical="center" justifyLastLine="1"/>
    </xf>
    <xf numFmtId="0" fontId="31" fillId="0" borderId="42" xfId="0" applyFont="1" applyBorder="1" applyAlignment="1">
      <alignment horizontal="distributed" vertical="center" justifyLastLine="1"/>
    </xf>
    <xf numFmtId="0" fontId="37" fillId="0" borderId="0" xfId="11" applyFont="1" applyAlignment="1">
      <alignment horizontal="center" vertical="center"/>
    </xf>
    <xf numFmtId="0" fontId="0" fillId="10" borderId="61" xfId="11" applyFont="1" applyFill="1" applyBorder="1" applyAlignment="1">
      <alignment horizontal="center" vertical="center"/>
    </xf>
    <xf numFmtId="0" fontId="0" fillId="10" borderId="40" xfId="11" applyFont="1" applyFill="1" applyBorder="1" applyAlignment="1">
      <alignment horizontal="center" vertical="center"/>
    </xf>
    <xf numFmtId="0" fontId="6" fillId="10" borderId="60" xfId="11" applyFont="1" applyFill="1" applyBorder="1" applyAlignment="1">
      <alignment horizontal="center" vertical="center" wrapText="1"/>
    </xf>
    <xf numFmtId="0" fontId="7" fillId="10" borderId="40" xfId="11" applyFill="1" applyBorder="1" applyAlignment="1">
      <alignment horizontal="center" vertical="center" wrapText="1"/>
    </xf>
    <xf numFmtId="0" fontId="0" fillId="10" borderId="60" xfId="11" applyFont="1" applyFill="1" applyBorder="1" applyAlignment="1">
      <alignment horizontal="center" vertical="center" wrapText="1"/>
    </xf>
    <xf numFmtId="0" fontId="0" fillId="10" borderId="61" xfId="11" applyFont="1" applyFill="1" applyBorder="1" applyAlignment="1">
      <alignment horizontal="center" vertical="center" wrapText="1"/>
    </xf>
    <xf numFmtId="0" fontId="0" fillId="10" borderId="40" xfId="11" applyFont="1" applyFill="1" applyBorder="1" applyAlignment="1">
      <alignment horizontal="center" vertical="center" wrapText="1"/>
    </xf>
    <xf numFmtId="0" fontId="57" fillId="0" borderId="0" xfId="11" applyFont="1" applyAlignment="1">
      <alignment horizontal="right" vertical="center"/>
    </xf>
    <xf numFmtId="0" fontId="57" fillId="0" borderId="1" xfId="11" applyFont="1" applyBorder="1" applyAlignment="1">
      <alignment horizontal="right" vertical="center"/>
    </xf>
    <xf numFmtId="0" fontId="3" fillId="0" borderId="17" xfId="11" applyFont="1" applyBorder="1" applyAlignment="1">
      <alignment horizontal="left" vertical="center" wrapText="1"/>
    </xf>
    <xf numFmtId="0" fontId="7" fillId="0" borderId="33" xfId="11" applyBorder="1" applyAlignment="1">
      <alignment horizontal="left" vertical="center" wrapText="1"/>
    </xf>
    <xf numFmtId="0" fontId="3" fillId="0" borderId="13" xfId="11" applyFont="1" applyBorder="1" applyAlignment="1">
      <alignment horizontal="left" vertical="center" wrapText="1"/>
    </xf>
    <xf numFmtId="0" fontId="7" fillId="0" borderId="8" xfId="11" applyBorder="1" applyAlignment="1">
      <alignment horizontal="left" vertical="center" wrapText="1"/>
    </xf>
    <xf numFmtId="0" fontId="7" fillId="7" borderId="8" xfId="11" applyFill="1" applyBorder="1" applyAlignment="1">
      <alignment horizontal="center" vertical="center"/>
    </xf>
    <xf numFmtId="0" fontId="40" fillId="7" borderId="8" xfId="11" applyFont="1" applyFill="1" applyBorder="1" applyAlignment="1">
      <alignment horizontal="center" vertical="center"/>
    </xf>
    <xf numFmtId="0" fontId="40" fillId="7" borderId="7" xfId="11" applyFont="1" applyFill="1" applyBorder="1" applyAlignment="1">
      <alignment horizontal="center" vertical="center"/>
    </xf>
    <xf numFmtId="0" fontId="40" fillId="7" borderId="45" xfId="11" applyFont="1" applyFill="1" applyBorder="1" applyAlignment="1">
      <alignment horizontal="left" vertical="center" wrapText="1"/>
    </xf>
    <xf numFmtId="0" fontId="40" fillId="7" borderId="39" xfId="11" applyFont="1" applyFill="1" applyBorder="1" applyAlignment="1">
      <alignment horizontal="left" vertical="center" wrapText="1"/>
    </xf>
    <xf numFmtId="0" fontId="40" fillId="7" borderId="46" xfId="11" applyFont="1" applyFill="1" applyBorder="1" applyAlignment="1">
      <alignment horizontal="left" vertical="center" wrapText="1"/>
    </xf>
    <xf numFmtId="0" fontId="40" fillId="7" borderId="41" xfId="11" applyFont="1" applyFill="1" applyBorder="1" applyAlignment="1">
      <alignment horizontal="left" vertical="center" wrapText="1"/>
    </xf>
    <xf numFmtId="0" fontId="40" fillId="7" borderId="67" xfId="11" applyFont="1" applyFill="1" applyBorder="1" applyAlignment="1">
      <alignment horizontal="left" vertical="center" wrapText="1"/>
    </xf>
    <xf numFmtId="0" fontId="40" fillId="7" borderId="66" xfId="11" applyFont="1" applyFill="1" applyBorder="1" applyAlignment="1">
      <alignment horizontal="left" vertical="center" wrapText="1"/>
    </xf>
    <xf numFmtId="0" fontId="49" fillId="7" borderId="8" xfId="11" applyFont="1" applyFill="1" applyBorder="1" applyAlignment="1">
      <alignment horizontal="center" vertical="center"/>
    </xf>
    <xf numFmtId="0" fontId="61" fillId="10" borderId="15" xfId="11" applyFont="1" applyFill="1" applyBorder="1" applyAlignment="1" applyProtection="1">
      <alignment horizontal="center" vertical="center" wrapText="1" shrinkToFit="1"/>
      <protection locked="0"/>
    </xf>
    <xf numFmtId="0" fontId="61" fillId="10" borderId="13" xfId="11" applyFont="1" applyFill="1" applyBorder="1" applyAlignment="1" applyProtection="1">
      <alignment horizontal="center" vertical="center" wrapText="1" shrinkToFit="1"/>
      <protection locked="0"/>
    </xf>
    <xf numFmtId="0" fontId="62" fillId="10" borderId="8" xfId="11" applyFont="1" applyFill="1" applyBorder="1" applyAlignment="1">
      <alignment horizontal="center" vertical="center" wrapText="1"/>
    </xf>
    <xf numFmtId="0" fontId="20" fillId="0" borderId="74" xfId="0" applyFont="1" applyBorder="1">
      <alignment vertical="center"/>
    </xf>
    <xf numFmtId="0" fontId="10" fillId="0" borderId="39" xfId="0" applyFont="1" applyBorder="1">
      <alignment vertical="center"/>
    </xf>
    <xf numFmtId="0" fontId="10" fillId="0" borderId="92" xfId="0" applyFont="1" applyBorder="1">
      <alignment vertical="center"/>
    </xf>
    <xf numFmtId="0" fontId="20" fillId="0" borderId="68" xfId="0" applyFont="1" applyBorder="1" applyAlignment="1">
      <alignment horizontal="left" vertical="center"/>
    </xf>
    <xf numFmtId="0" fontId="10" fillId="0" borderId="0" xfId="0" applyFont="1">
      <alignment vertical="center"/>
    </xf>
    <xf numFmtId="0" fontId="10" fillId="0" borderId="1" xfId="0" applyFont="1" applyBorder="1">
      <alignment vertical="center"/>
    </xf>
    <xf numFmtId="0" fontId="10" fillId="0" borderId="68" xfId="0" applyFont="1" applyBorder="1">
      <alignment vertical="center"/>
    </xf>
    <xf numFmtId="0" fontId="10" fillId="0" borderId="105" xfId="0" applyFont="1" applyBorder="1">
      <alignment vertical="center"/>
    </xf>
    <xf numFmtId="0" fontId="10" fillId="0" borderId="28" xfId="0" applyFont="1" applyBorder="1">
      <alignment vertical="center"/>
    </xf>
    <xf numFmtId="0" fontId="10" fillId="0" borderId="52" xfId="0" applyFont="1" applyBorder="1">
      <alignment vertical="center"/>
    </xf>
    <xf numFmtId="0" fontId="20" fillId="0" borderId="7" xfId="0" applyFont="1" applyBorder="1" applyAlignment="1">
      <alignment horizontal="center" vertical="center" justifyLastLine="1"/>
    </xf>
    <xf numFmtId="0" fontId="20" fillId="0" borderId="13" xfId="0" applyFont="1" applyBorder="1" applyAlignment="1">
      <alignment horizontal="center" vertical="center" justifyLastLine="1"/>
    </xf>
    <xf numFmtId="0" fontId="20" fillId="0" borderId="19" xfId="0" applyFont="1" applyBorder="1" applyAlignment="1">
      <alignment horizontal="center" vertical="center"/>
    </xf>
    <xf numFmtId="0" fontId="20" fillId="0" borderId="115" xfId="0" applyFont="1" applyBorder="1" applyAlignment="1">
      <alignment horizontal="center" vertical="center"/>
    </xf>
    <xf numFmtId="0" fontId="20" fillId="0" borderId="68" xfId="0" applyFont="1" applyBorder="1" applyAlignment="1">
      <alignment horizontal="left" vertical="top"/>
    </xf>
    <xf numFmtId="0" fontId="20" fillId="0" borderId="0" xfId="0" applyFont="1" applyAlignment="1">
      <alignment horizontal="left" vertical="top"/>
    </xf>
    <xf numFmtId="0" fontId="20" fillId="0" borderId="1" xfId="0" applyFont="1" applyBorder="1" applyAlignment="1">
      <alignment horizontal="left" vertical="top"/>
    </xf>
    <xf numFmtId="0" fontId="64" fillId="0" borderId="0" xfId="0" applyFont="1" applyAlignment="1">
      <alignment horizontal="right" vertical="center"/>
    </xf>
    <xf numFmtId="0" fontId="65" fillId="0" borderId="0" xfId="0" applyFont="1" applyAlignment="1">
      <alignment horizontal="center" vertical="center"/>
    </xf>
    <xf numFmtId="176" fontId="20" fillId="0" borderId="28" xfId="0" applyNumberFormat="1" applyFont="1" applyBorder="1" applyAlignment="1">
      <alignment horizontal="left" vertical="center"/>
    </xf>
    <xf numFmtId="0" fontId="20" fillId="10" borderId="111" xfId="0" applyFont="1" applyFill="1" applyBorder="1" applyAlignment="1">
      <alignment horizontal="center" vertical="center" wrapText="1"/>
    </xf>
    <xf numFmtId="0" fontId="20" fillId="10" borderId="81" xfId="0" applyFont="1" applyFill="1" applyBorder="1" applyAlignment="1">
      <alignment horizontal="center" vertical="center" wrapText="1"/>
    </xf>
    <xf numFmtId="0" fontId="20" fillId="10" borderId="78" xfId="0" applyFont="1" applyFill="1" applyBorder="1" applyAlignment="1">
      <alignment horizontal="center" vertical="center" wrapText="1"/>
    </xf>
    <xf numFmtId="0" fontId="20" fillId="10" borderId="111" xfId="0" applyFont="1" applyFill="1" applyBorder="1" applyAlignment="1">
      <alignment horizontal="center" vertical="center"/>
    </xf>
    <xf numFmtId="0" fontId="20" fillId="10" borderId="81" xfId="0" applyFont="1" applyFill="1" applyBorder="1" applyAlignment="1">
      <alignment horizontal="center" vertical="center"/>
    </xf>
    <xf numFmtId="0" fontId="20" fillId="10" borderId="112" xfId="0" applyFont="1" applyFill="1" applyBorder="1" applyAlignment="1">
      <alignment horizontal="center" vertical="center"/>
    </xf>
    <xf numFmtId="0" fontId="13" fillId="10" borderId="15" xfId="0" applyFont="1" applyFill="1" applyBorder="1" applyAlignment="1">
      <alignment horizontal="center" vertical="center" shrinkToFit="1"/>
    </xf>
    <xf numFmtId="0" fontId="13" fillId="10" borderId="7" xfId="0" applyFont="1" applyFill="1" applyBorder="1" applyAlignment="1">
      <alignment horizontal="center" vertical="center" shrinkToFit="1"/>
    </xf>
    <xf numFmtId="0" fontId="13" fillId="10" borderId="14" xfId="0" applyFont="1" applyFill="1" applyBorder="1" applyAlignment="1">
      <alignment horizontal="center" vertical="center" shrinkToFit="1"/>
    </xf>
    <xf numFmtId="0" fontId="20" fillId="10" borderId="58" xfId="0" applyFont="1" applyFill="1" applyBorder="1" applyAlignment="1">
      <alignment horizontal="center" vertical="center"/>
    </xf>
    <xf numFmtId="0" fontId="20" fillId="10" borderId="24" xfId="0" applyFont="1" applyFill="1" applyBorder="1" applyAlignment="1">
      <alignment horizontal="center" vertical="center"/>
    </xf>
    <xf numFmtId="0" fontId="20" fillId="10" borderId="24" xfId="0" applyFont="1" applyFill="1" applyBorder="1">
      <alignment vertical="center"/>
    </xf>
    <xf numFmtId="0" fontId="20" fillId="10" borderId="26" xfId="0" applyFont="1" applyFill="1" applyBorder="1">
      <alignment vertical="center"/>
    </xf>
    <xf numFmtId="0" fontId="20" fillId="10" borderId="50" xfId="0" applyFont="1" applyFill="1" applyBorder="1" applyAlignment="1">
      <alignment horizontal="center" vertical="center" wrapText="1"/>
    </xf>
    <xf numFmtId="0" fontId="20" fillId="10" borderId="21" xfId="0" applyFont="1" applyFill="1" applyBorder="1" applyAlignment="1">
      <alignment horizontal="center" vertical="center" wrapText="1"/>
    </xf>
    <xf numFmtId="0" fontId="20" fillId="10" borderId="22" xfId="0" applyFont="1" applyFill="1" applyBorder="1" applyAlignment="1">
      <alignment horizontal="center" vertical="center" wrapText="1"/>
    </xf>
    <xf numFmtId="0" fontId="20" fillId="0" borderId="50" xfId="0" applyFont="1" applyBorder="1" applyAlignment="1">
      <alignment horizontal="center" vertical="center" justifyLastLine="1"/>
    </xf>
    <xf numFmtId="0" fontId="20" fillId="0" borderId="22" xfId="0" applyFont="1" applyBorder="1" applyAlignment="1">
      <alignment horizontal="center" vertical="center" justifyLastLine="1"/>
    </xf>
    <xf numFmtId="0" fontId="66" fillId="0" borderId="50" xfId="0" applyFont="1" applyBorder="1" applyAlignment="1">
      <alignment horizontal="center" vertical="center"/>
    </xf>
    <xf numFmtId="0" fontId="66" fillId="0" borderId="21" xfId="0" applyFont="1" applyBorder="1" applyAlignment="1">
      <alignment horizontal="center" vertical="center"/>
    </xf>
    <xf numFmtId="0" fontId="66" fillId="0" borderId="23" xfId="0" applyFont="1" applyBorder="1" applyAlignment="1">
      <alignment horizontal="center" vertical="center"/>
    </xf>
    <xf numFmtId="0" fontId="25" fillId="0" borderId="7" xfId="0" applyFont="1" applyBorder="1" applyAlignment="1">
      <alignment horizontal="center" vertical="center" justifyLastLine="1"/>
    </xf>
    <xf numFmtId="0" fontId="25" fillId="0" borderId="13" xfId="0" applyFont="1" applyBorder="1" applyAlignment="1">
      <alignment horizontal="center" vertical="center" justifyLastLine="1"/>
    </xf>
    <xf numFmtId="0" fontId="12" fillId="0" borderId="28" xfId="0" applyFont="1" applyBorder="1" applyAlignment="1">
      <alignment vertical="center" shrinkToFit="1"/>
    </xf>
  </cellXfs>
  <cellStyles count="13">
    <cellStyle name="パーセント 2" xfId="3" xr:uid="{00000000-0005-0000-0000-000000000000}"/>
    <cellStyle name="桁区切り" xfId="9" builtinId="6"/>
    <cellStyle name="桁区切り 2" xfId="4" xr:uid="{00000000-0005-0000-0000-000001000000}"/>
    <cellStyle name="桁区切り 3" xfId="12" xr:uid="{31A337B1-D825-4C81-84AA-325CB952B19D}"/>
    <cellStyle name="標準" xfId="0" builtinId="0"/>
    <cellStyle name="標準 2" xfId="5" xr:uid="{00000000-0005-0000-0000-000003000000}"/>
    <cellStyle name="標準 2 2" xfId="1" xr:uid="{00000000-0005-0000-0000-000004000000}"/>
    <cellStyle name="標準 2 3" xfId="2" xr:uid="{00000000-0005-0000-0000-000005000000}"/>
    <cellStyle name="標準 2 4" xfId="11" xr:uid="{28DF35C6-A3A0-4410-9F27-8F74F2B60D6F}"/>
    <cellStyle name="標準 3" xfId="6" xr:uid="{00000000-0005-0000-0000-000006000000}"/>
    <cellStyle name="標準 4" xfId="7" xr:uid="{00000000-0005-0000-0000-000007000000}"/>
    <cellStyle name="標準 5" xfId="8" xr:uid="{00000000-0005-0000-0000-000008000000}"/>
    <cellStyle name="標準 6" xfId="10" xr:uid="{A5066E12-CEA6-41EC-A1DE-00A780CB456E}"/>
  </cellStyles>
  <dxfs count="99">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rgb="FF92D050"/>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bgColor theme="8" tint="0.79998168889431442"/>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84667</xdr:colOff>
      <xdr:row>5</xdr:row>
      <xdr:rowOff>0</xdr:rowOff>
    </xdr:from>
    <xdr:to>
      <xdr:col>5</xdr:col>
      <xdr:colOff>682624</xdr:colOff>
      <xdr:row>8</xdr:row>
      <xdr:rowOff>68792</xdr:rowOff>
    </xdr:to>
    <xdr:sp macro="" textlink="">
      <xdr:nvSpPr>
        <xdr:cNvPr id="2" name="テキスト ボックス 1">
          <a:extLst>
            <a:ext uri="{FF2B5EF4-FFF2-40B4-BE49-F238E27FC236}">
              <a16:creationId xmlns:a16="http://schemas.microsoft.com/office/drawing/2014/main" id="{607B9375-6A26-4243-9395-57811C7CFA67}"/>
            </a:ext>
          </a:extLst>
        </xdr:cNvPr>
        <xdr:cNvSpPr txBox="1"/>
      </xdr:nvSpPr>
      <xdr:spPr>
        <a:xfrm>
          <a:off x="370417" y="1661583"/>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123825</xdr:colOff>
      <xdr:row>0</xdr:row>
      <xdr:rowOff>161925</xdr:rowOff>
    </xdr:from>
    <xdr:to>
      <xdr:col>10</xdr:col>
      <xdr:colOff>666190</xdr:colOff>
      <xdr:row>2</xdr:row>
      <xdr:rowOff>224677</xdr:rowOff>
    </xdr:to>
    <xdr:sp macro="" textlink="">
      <xdr:nvSpPr>
        <xdr:cNvPr id="3" name="テキスト ボックス 2">
          <a:extLst>
            <a:ext uri="{FF2B5EF4-FFF2-40B4-BE49-F238E27FC236}">
              <a16:creationId xmlns:a16="http://schemas.microsoft.com/office/drawing/2014/main" id="{A6732E2D-A82D-4476-AFAD-364C77C4752B}"/>
            </a:ext>
          </a:extLst>
        </xdr:cNvPr>
        <xdr:cNvSpPr txBox="1"/>
      </xdr:nvSpPr>
      <xdr:spPr>
        <a:xfrm>
          <a:off x="8686800" y="1619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104775</xdr:colOff>
      <xdr:row>0</xdr:row>
      <xdr:rowOff>142875</xdr:rowOff>
    </xdr:from>
    <xdr:to>
      <xdr:col>13</xdr:col>
      <xdr:colOff>409015</xdr:colOff>
      <xdr:row>4</xdr:row>
      <xdr:rowOff>24652</xdr:rowOff>
    </xdr:to>
    <xdr:sp macro="" textlink="">
      <xdr:nvSpPr>
        <xdr:cNvPr id="2" name="テキスト ボックス 1">
          <a:extLst>
            <a:ext uri="{FF2B5EF4-FFF2-40B4-BE49-F238E27FC236}">
              <a16:creationId xmlns:a16="http://schemas.microsoft.com/office/drawing/2014/main" id="{B49F5D70-A799-44CA-A2ED-53461CD97A81}"/>
            </a:ext>
          </a:extLst>
        </xdr:cNvPr>
        <xdr:cNvSpPr txBox="1"/>
      </xdr:nvSpPr>
      <xdr:spPr>
        <a:xfrm>
          <a:off x="7219950" y="14287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100853</xdr:colOff>
      <xdr:row>1</xdr:row>
      <xdr:rowOff>56029</xdr:rowOff>
    </xdr:from>
    <xdr:to>
      <xdr:col>11</xdr:col>
      <xdr:colOff>649942</xdr:colOff>
      <xdr:row>4</xdr:row>
      <xdr:rowOff>358587</xdr:rowOff>
    </xdr:to>
    <xdr:sp macro="" textlink="">
      <xdr:nvSpPr>
        <xdr:cNvPr id="2" name="テキスト ボックス 1">
          <a:extLst>
            <a:ext uri="{FF2B5EF4-FFF2-40B4-BE49-F238E27FC236}">
              <a16:creationId xmlns:a16="http://schemas.microsoft.com/office/drawing/2014/main" id="{BA6B5A82-4312-40D6-8149-25FA03BBA1D8}"/>
            </a:ext>
          </a:extLst>
        </xdr:cNvPr>
        <xdr:cNvSpPr txBox="1"/>
      </xdr:nvSpPr>
      <xdr:spPr>
        <a:xfrm>
          <a:off x="11530853" y="280147"/>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47625</xdr:colOff>
      <xdr:row>0</xdr:row>
      <xdr:rowOff>95250</xdr:rowOff>
    </xdr:from>
    <xdr:to>
      <xdr:col>9</xdr:col>
      <xdr:colOff>533400</xdr:colOff>
      <xdr:row>2</xdr:row>
      <xdr:rowOff>180975</xdr:rowOff>
    </xdr:to>
    <xdr:sp macro="" textlink="">
      <xdr:nvSpPr>
        <xdr:cNvPr id="2" name="テキスト ボックス 1">
          <a:extLst>
            <a:ext uri="{FF2B5EF4-FFF2-40B4-BE49-F238E27FC236}">
              <a16:creationId xmlns:a16="http://schemas.microsoft.com/office/drawing/2014/main" id="{535A9836-543E-45A3-B302-7B9A1E29F095}"/>
            </a:ext>
          </a:extLst>
        </xdr:cNvPr>
        <xdr:cNvSpPr txBox="1"/>
      </xdr:nvSpPr>
      <xdr:spPr>
        <a:xfrm>
          <a:off x="7705725" y="9525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4739A434-A8AC-47CF-A764-DB8E99729837}"/>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B241120B-DA84-46F3-B92E-7CEBB8A418A3}"/>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E52B4678-E3E3-4AD7-8E34-58988F28ED47}"/>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95250</xdr:colOff>
      <xdr:row>0</xdr:row>
      <xdr:rowOff>123825</xdr:rowOff>
    </xdr:from>
    <xdr:to>
      <xdr:col>13</xdr:col>
      <xdr:colOff>637615</xdr:colOff>
      <xdr:row>3</xdr:row>
      <xdr:rowOff>177052</xdr:rowOff>
    </xdr:to>
    <xdr:sp macro="" textlink="">
      <xdr:nvSpPr>
        <xdr:cNvPr id="2" name="テキスト ボックス 1">
          <a:extLst>
            <a:ext uri="{FF2B5EF4-FFF2-40B4-BE49-F238E27FC236}">
              <a16:creationId xmlns:a16="http://schemas.microsoft.com/office/drawing/2014/main" id="{A58FAC23-F2CA-4CCE-8910-346D96CFEA49}"/>
            </a:ext>
          </a:extLst>
        </xdr:cNvPr>
        <xdr:cNvSpPr txBox="1"/>
      </xdr:nvSpPr>
      <xdr:spPr>
        <a:xfrm>
          <a:off x="7972425" y="1238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05_&#35211;&#31309;&#26360;&#25972;&#29702;&#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_見積書整理表"/>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CF19-F1BE-437C-B424-2CF5B08DCB7E}">
  <sheetPr>
    <tabColor rgb="FFFFFF00"/>
  </sheetPr>
  <dimension ref="A1:G49"/>
  <sheetViews>
    <sheetView view="pageBreakPreview" zoomScaleNormal="100" zoomScaleSheetLayoutView="100" zoomScalePageLayoutView="110" workbookViewId="0">
      <selection activeCell="N12" sqref="N12"/>
    </sheetView>
  </sheetViews>
  <sheetFormatPr defaultColWidth="9" defaultRowHeight="13"/>
  <cols>
    <col min="1" max="1" width="3.81640625" style="127" customWidth="1"/>
    <col min="2" max="2" width="5" style="127" customWidth="1"/>
    <col min="3" max="3" width="5.6328125" style="127" customWidth="1"/>
    <col min="4" max="4" width="13.1796875" style="127" customWidth="1"/>
    <col min="5" max="5" width="65.08984375" style="127" customWidth="1"/>
    <col min="6" max="6" width="10.08984375" style="101" customWidth="1"/>
    <col min="7" max="7" width="9.453125" style="101" customWidth="1"/>
    <col min="8" max="16384" width="9" style="101"/>
  </cols>
  <sheetData>
    <row r="1" spans="1:7" ht="48" customHeight="1">
      <c r="A1" s="297" t="s">
        <v>136</v>
      </c>
      <c r="B1" s="297"/>
      <c r="C1" s="297"/>
      <c r="D1" s="297"/>
      <c r="E1" s="297"/>
      <c r="F1" s="297"/>
      <c r="G1" s="100"/>
    </row>
    <row r="2" spans="1:7" ht="15" customHeight="1">
      <c r="A2" s="102"/>
      <c r="B2" s="102"/>
      <c r="C2" s="298"/>
      <c r="D2" s="298"/>
      <c r="E2" s="298"/>
      <c r="F2" s="102"/>
      <c r="G2" s="100"/>
    </row>
    <row r="3" spans="1:7" s="106" customFormat="1" ht="22.5" customHeight="1">
      <c r="A3" s="103"/>
      <c r="B3" s="104"/>
      <c r="C3" s="299" t="s">
        <v>137</v>
      </c>
      <c r="D3" s="300"/>
      <c r="E3" s="224">
        <f>'02_様式5-1'!B7</f>
        <v>0</v>
      </c>
      <c r="F3" s="103"/>
    </row>
    <row r="4" spans="1:7" s="106" customFormat="1" ht="22.5" customHeight="1">
      <c r="A4" s="103"/>
      <c r="B4" s="104"/>
      <c r="C4" s="299" t="s">
        <v>138</v>
      </c>
      <c r="D4" s="300"/>
      <c r="E4" s="224">
        <f>'02_様式5-1'!G7</f>
        <v>0</v>
      </c>
      <c r="F4" s="103"/>
    </row>
    <row r="5" spans="1:7" s="106" customFormat="1" ht="22.5" customHeight="1">
      <c r="A5" s="103"/>
      <c r="B5" s="104"/>
      <c r="C5" s="299" t="s">
        <v>139</v>
      </c>
      <c r="D5" s="300"/>
      <c r="E5" s="224">
        <f>'02_様式5-1'!B8</f>
        <v>0</v>
      </c>
      <c r="F5" s="103"/>
    </row>
    <row r="6" spans="1:7" s="106" customFormat="1" ht="16.5" customHeight="1">
      <c r="A6" s="103"/>
      <c r="B6" s="104"/>
      <c r="C6" s="107"/>
      <c r="D6" s="107"/>
      <c r="E6" s="103"/>
      <c r="F6" s="103"/>
    </row>
    <row r="7" spans="1:7" s="106" customFormat="1" ht="15" customHeight="1" thickBot="1">
      <c r="A7" s="103"/>
      <c r="B7" s="104"/>
      <c r="C7" s="108"/>
      <c r="D7" s="108"/>
      <c r="E7" s="109"/>
      <c r="F7" s="103"/>
    </row>
    <row r="8" spans="1:7" s="106" customFormat="1" ht="26.25" customHeight="1">
      <c r="A8" s="110"/>
      <c r="B8" s="111"/>
      <c r="C8" s="296" t="s">
        <v>140</v>
      </c>
      <c r="D8" s="296"/>
      <c r="E8" s="296"/>
      <c r="F8" s="112"/>
    </row>
    <row r="9" spans="1:7" ht="70.5" customHeight="1" thickBot="1">
      <c r="A9" s="113"/>
      <c r="B9" s="114"/>
      <c r="C9" s="293" t="s">
        <v>238</v>
      </c>
      <c r="D9" s="294"/>
      <c r="E9" s="295"/>
      <c r="F9" s="115"/>
    </row>
    <row r="10" spans="1:7" s="118" customFormat="1" ht="13.5" customHeight="1">
      <c r="A10" s="116"/>
      <c r="B10" s="116"/>
      <c r="C10" s="117"/>
      <c r="D10" s="117"/>
      <c r="E10" s="117"/>
      <c r="F10" s="116"/>
    </row>
    <row r="11" spans="1:7" ht="30" customHeight="1">
      <c r="A11" s="280" t="s">
        <v>141</v>
      </c>
      <c r="B11" s="280"/>
      <c r="C11" s="280"/>
      <c r="D11" s="280"/>
      <c r="E11" s="280"/>
      <c r="F11" s="280"/>
    </row>
    <row r="12" spans="1:7" ht="20.25" customHeight="1">
      <c r="A12" s="281" t="s">
        <v>142</v>
      </c>
      <c r="B12" s="282"/>
      <c r="C12" s="282"/>
      <c r="D12" s="282"/>
      <c r="E12" s="282"/>
      <c r="F12" s="119" t="s">
        <v>143</v>
      </c>
      <c r="G12" s="120" t="s">
        <v>144</v>
      </c>
    </row>
    <row r="13" spans="1:7" ht="89.25" customHeight="1">
      <c r="A13" s="121">
        <v>1</v>
      </c>
      <c r="B13" s="274" t="s">
        <v>145</v>
      </c>
      <c r="C13" s="283"/>
      <c r="D13" s="283"/>
      <c r="E13" s="283"/>
      <c r="F13" s="121"/>
      <c r="G13" s="122" t="str">
        <f>IF(F13="○","ＯＫ","ＮＧ")</f>
        <v>ＮＧ</v>
      </c>
    </row>
    <row r="14" spans="1:7" ht="33.75" customHeight="1">
      <c r="A14" s="121">
        <v>2</v>
      </c>
      <c r="B14" s="289" t="s">
        <v>239</v>
      </c>
      <c r="C14" s="283"/>
      <c r="D14" s="283"/>
      <c r="E14" s="283"/>
      <c r="F14" s="121"/>
      <c r="G14" s="122" t="str">
        <f>IF(F14="○","ＯＫ","ＮＧ")</f>
        <v>ＮＧ</v>
      </c>
    </row>
    <row r="15" spans="1:7" ht="33.75" customHeight="1">
      <c r="A15" s="121">
        <v>3</v>
      </c>
      <c r="B15" s="274" t="s">
        <v>146</v>
      </c>
      <c r="C15" s="283"/>
      <c r="D15" s="283"/>
      <c r="E15" s="283"/>
      <c r="F15" s="121"/>
      <c r="G15" s="122" t="str">
        <f>IF(F15="○","ＯＫ","ＮＧ")</f>
        <v>ＮＧ</v>
      </c>
    </row>
    <row r="16" spans="1:7" ht="33.75" customHeight="1">
      <c r="A16" s="121">
        <v>4</v>
      </c>
      <c r="B16" s="277" t="s">
        <v>147</v>
      </c>
      <c r="C16" s="275"/>
      <c r="D16" s="275"/>
      <c r="E16" s="275"/>
      <c r="F16" s="121"/>
      <c r="G16" s="122" t="str">
        <f>IF(F16="○","ＯＫ","ＮＧ")</f>
        <v>ＮＧ</v>
      </c>
    </row>
    <row r="17" spans="1:7" ht="33.75" customHeight="1">
      <c r="A17" s="121">
        <v>5</v>
      </c>
      <c r="B17" s="274" t="s">
        <v>148</v>
      </c>
      <c r="C17" s="283"/>
      <c r="D17" s="283"/>
      <c r="E17" s="283"/>
      <c r="F17" s="121"/>
      <c r="G17" s="122" t="str">
        <f>IF(F17="○","ＯＫ","ＮＧ")</f>
        <v>ＮＧ</v>
      </c>
    </row>
    <row r="18" spans="1:7" ht="12.75" customHeight="1">
      <c r="A18" s="123"/>
      <c r="B18" s="123"/>
      <c r="C18" s="123"/>
      <c r="D18" s="123"/>
      <c r="E18" s="123"/>
      <c r="F18" s="123"/>
    </row>
    <row r="19" spans="1:7" ht="30" customHeight="1">
      <c r="A19" s="280" t="s">
        <v>149</v>
      </c>
      <c r="B19" s="280"/>
      <c r="C19" s="280"/>
      <c r="D19" s="280"/>
      <c r="E19" s="280"/>
      <c r="F19" s="280"/>
      <c r="G19" s="122"/>
    </row>
    <row r="20" spans="1:7" ht="20.25" customHeight="1">
      <c r="A20" s="281" t="s">
        <v>142</v>
      </c>
      <c r="B20" s="282"/>
      <c r="C20" s="282"/>
      <c r="D20" s="282"/>
      <c r="E20" s="282"/>
      <c r="F20" s="119" t="s">
        <v>143</v>
      </c>
      <c r="G20" s="106" t="s">
        <v>144</v>
      </c>
    </row>
    <row r="21" spans="1:7" ht="21.75" customHeight="1">
      <c r="A21" s="121">
        <v>1</v>
      </c>
      <c r="B21" s="274" t="s">
        <v>150</v>
      </c>
      <c r="C21" s="275"/>
      <c r="D21" s="275"/>
      <c r="E21" s="275"/>
      <c r="F21" s="121"/>
      <c r="G21" s="122" t="str">
        <f t="shared" ref="G21:G35" si="0">IF(F21="○","ＯＫ","ＮＧ")</f>
        <v>ＮＧ</v>
      </c>
    </row>
    <row r="22" spans="1:7" ht="21.75" customHeight="1">
      <c r="A22" s="121">
        <v>2</v>
      </c>
      <c r="B22" s="274" t="s">
        <v>151</v>
      </c>
      <c r="C22" s="275"/>
      <c r="D22" s="275"/>
      <c r="E22" s="275"/>
      <c r="F22" s="121"/>
      <c r="G22" s="122" t="str">
        <f t="shared" si="0"/>
        <v>ＮＧ</v>
      </c>
    </row>
    <row r="23" spans="1:7" ht="21.75" customHeight="1">
      <c r="A23" s="121">
        <v>3</v>
      </c>
      <c r="B23" s="277" t="s">
        <v>152</v>
      </c>
      <c r="C23" s="275"/>
      <c r="D23" s="275"/>
      <c r="E23" s="275"/>
      <c r="F23" s="121"/>
      <c r="G23" s="122" t="str">
        <f>IF(F23="○","ＯＫ","ＮＧ")</f>
        <v>ＮＧ</v>
      </c>
    </row>
    <row r="24" spans="1:7" ht="21.75" customHeight="1">
      <c r="A24" s="121">
        <v>4</v>
      </c>
      <c r="B24" s="277" t="s">
        <v>153</v>
      </c>
      <c r="C24" s="275"/>
      <c r="D24" s="275"/>
      <c r="E24" s="275"/>
      <c r="F24" s="121"/>
      <c r="G24" s="122" t="str">
        <f>IF(F24="○","ＯＫ","ＮＧ")</f>
        <v>ＮＧ</v>
      </c>
    </row>
    <row r="25" spans="1:7" ht="61.5" customHeight="1">
      <c r="A25" s="121">
        <v>5</v>
      </c>
      <c r="B25" s="289" t="s">
        <v>241</v>
      </c>
      <c r="C25" s="275"/>
      <c r="D25" s="275"/>
      <c r="E25" s="275"/>
      <c r="F25" s="121"/>
      <c r="G25" s="122" t="str">
        <f>IF(F25="○","ＯＫ","ＮＧ")</f>
        <v>ＮＧ</v>
      </c>
    </row>
    <row r="26" spans="1:7" ht="20.25" customHeight="1">
      <c r="A26" s="121">
        <v>6</v>
      </c>
      <c r="B26" s="277" t="s">
        <v>154</v>
      </c>
      <c r="C26" s="275"/>
      <c r="D26" s="275"/>
      <c r="E26" s="275"/>
      <c r="F26" s="121"/>
      <c r="G26" s="122" t="str">
        <f>IF(F26="○","ＯＫ","ＮＧ")</f>
        <v>ＮＧ</v>
      </c>
    </row>
    <row r="27" spans="1:7" ht="20.25" customHeight="1">
      <c r="A27" s="121">
        <v>7</v>
      </c>
      <c r="B27" s="277" t="s">
        <v>155</v>
      </c>
      <c r="C27" s="275"/>
      <c r="D27" s="275"/>
      <c r="E27" s="275"/>
      <c r="F27" s="121"/>
      <c r="G27" s="122" t="str">
        <f>IF(F27="○","ＯＫ","ＮＧ")</f>
        <v>ＮＧ</v>
      </c>
    </row>
    <row r="28" spans="1:7" ht="20.25" customHeight="1">
      <c r="A28" s="290">
        <v>8</v>
      </c>
      <c r="B28" s="274" t="s">
        <v>156</v>
      </c>
      <c r="C28" s="283"/>
      <c r="D28" s="283"/>
      <c r="E28" s="283"/>
      <c r="F28" s="291"/>
      <c r="G28" s="122"/>
    </row>
    <row r="29" spans="1:7" ht="51" customHeight="1">
      <c r="A29" s="290"/>
      <c r="B29" s="105" t="s">
        <v>157</v>
      </c>
      <c r="C29" s="274" t="s">
        <v>158</v>
      </c>
      <c r="D29" s="275"/>
      <c r="E29" s="292"/>
      <c r="F29" s="121"/>
      <c r="G29" s="122" t="str">
        <f t="shared" si="0"/>
        <v>ＮＧ</v>
      </c>
    </row>
    <row r="30" spans="1:7" ht="62.25" customHeight="1">
      <c r="A30" s="290"/>
      <c r="B30" s="105" t="s">
        <v>159</v>
      </c>
      <c r="C30" s="274" t="s">
        <v>160</v>
      </c>
      <c r="D30" s="283"/>
      <c r="E30" s="291"/>
      <c r="F30" s="121"/>
      <c r="G30" s="122" t="str">
        <f t="shared" si="0"/>
        <v>ＮＧ</v>
      </c>
    </row>
    <row r="31" spans="1:7" ht="63" customHeight="1">
      <c r="A31" s="290"/>
      <c r="B31" s="105" t="s">
        <v>161</v>
      </c>
      <c r="C31" s="274" t="s">
        <v>162</v>
      </c>
      <c r="D31" s="283"/>
      <c r="E31" s="291"/>
      <c r="F31" s="121"/>
      <c r="G31" s="122" t="str">
        <f>IF(F31="　","NG","OK")</f>
        <v>OK</v>
      </c>
    </row>
    <row r="32" spans="1:7" ht="47.25" customHeight="1">
      <c r="A32" s="121">
        <v>9</v>
      </c>
      <c r="B32" s="274" t="s">
        <v>163</v>
      </c>
      <c r="C32" s="275"/>
      <c r="D32" s="275"/>
      <c r="E32" s="275"/>
      <c r="F32" s="121"/>
      <c r="G32" s="122" t="str">
        <f t="shared" si="0"/>
        <v>ＮＧ</v>
      </c>
    </row>
    <row r="33" spans="1:7" ht="23.25" customHeight="1">
      <c r="A33" s="121">
        <v>10</v>
      </c>
      <c r="B33" s="276" t="s">
        <v>252</v>
      </c>
      <c r="C33" s="275"/>
      <c r="D33" s="275"/>
      <c r="E33" s="275"/>
      <c r="F33" s="121"/>
      <c r="G33" s="122" t="str">
        <f t="shared" si="0"/>
        <v>ＮＧ</v>
      </c>
    </row>
    <row r="34" spans="1:7" ht="23.25" customHeight="1">
      <c r="A34" s="121">
        <v>11</v>
      </c>
      <c r="B34" s="277" t="s">
        <v>164</v>
      </c>
      <c r="C34" s="275"/>
      <c r="D34" s="275"/>
      <c r="E34" s="275"/>
      <c r="F34" s="121"/>
      <c r="G34" s="122" t="str">
        <f>IF(F34="○","ＯＫ","ＮＧ")</f>
        <v>ＮＧ</v>
      </c>
    </row>
    <row r="35" spans="1:7" ht="23.25" customHeight="1">
      <c r="A35" s="121">
        <v>12</v>
      </c>
      <c r="B35" s="277" t="s">
        <v>165</v>
      </c>
      <c r="C35" s="275"/>
      <c r="D35" s="275"/>
      <c r="E35" s="275"/>
      <c r="F35" s="121"/>
      <c r="G35" s="122" t="str">
        <f t="shared" si="0"/>
        <v>ＮＧ</v>
      </c>
    </row>
    <row r="36" spans="1:7" ht="23.25" customHeight="1">
      <c r="A36" s="121">
        <v>13</v>
      </c>
      <c r="B36" s="277" t="s">
        <v>166</v>
      </c>
      <c r="C36" s="275"/>
      <c r="D36" s="275"/>
      <c r="E36" s="275"/>
      <c r="F36" s="121"/>
      <c r="G36" s="122" t="str">
        <f>IF(F36="　","ＮＧ","ＯＫ")</f>
        <v>ＯＫ</v>
      </c>
    </row>
    <row r="37" spans="1:7" ht="9.75" customHeight="1">
      <c r="A37" s="124"/>
      <c r="B37" s="125"/>
      <c r="C37" s="125"/>
      <c r="D37" s="125"/>
      <c r="E37" s="125"/>
      <c r="F37" s="126"/>
    </row>
    <row r="38" spans="1:7" ht="30" customHeight="1">
      <c r="A38" s="280" t="s">
        <v>167</v>
      </c>
      <c r="B38" s="280"/>
      <c r="C38" s="280"/>
      <c r="D38" s="280"/>
      <c r="E38" s="280"/>
      <c r="F38" s="280"/>
    </row>
    <row r="39" spans="1:7" ht="20.25" customHeight="1">
      <c r="A39" s="281" t="s">
        <v>168</v>
      </c>
      <c r="B39" s="282"/>
      <c r="C39" s="282"/>
      <c r="D39" s="282"/>
      <c r="E39" s="282"/>
      <c r="F39" s="119" t="s">
        <v>143</v>
      </c>
      <c r="G39" s="103" t="s">
        <v>144</v>
      </c>
    </row>
    <row r="40" spans="1:7" ht="41.25" customHeight="1">
      <c r="A40" s="121">
        <v>1</v>
      </c>
      <c r="B40" s="274" t="s">
        <v>169</v>
      </c>
      <c r="C40" s="283"/>
      <c r="D40" s="283"/>
      <c r="E40" s="283"/>
      <c r="F40" s="121"/>
      <c r="G40" s="122" t="str">
        <f>IF(F40="○","ＯＫ","ＮＧ")</f>
        <v>ＮＧ</v>
      </c>
    </row>
    <row r="41" spans="1:7" ht="20.25" customHeight="1">
      <c r="A41" s="281" t="s">
        <v>170</v>
      </c>
      <c r="B41" s="282"/>
      <c r="C41" s="282"/>
      <c r="D41" s="282"/>
      <c r="E41" s="282"/>
      <c r="F41" s="119" t="s">
        <v>143</v>
      </c>
    </row>
    <row r="42" spans="1:7" ht="53.25" customHeight="1">
      <c r="A42" s="121">
        <v>2</v>
      </c>
      <c r="B42" s="274" t="s">
        <v>171</v>
      </c>
      <c r="C42" s="283"/>
      <c r="D42" s="283"/>
      <c r="E42" s="283"/>
      <c r="F42" s="121"/>
      <c r="G42" s="122" t="str">
        <f>IF(F42="　","NG","OK")</f>
        <v>OK</v>
      </c>
    </row>
    <row r="43" spans="1:7" ht="71.25" customHeight="1">
      <c r="A43" s="121">
        <v>3</v>
      </c>
      <c r="B43" s="274" t="s">
        <v>172</v>
      </c>
      <c r="C43" s="283"/>
      <c r="D43" s="283"/>
      <c r="E43" s="283"/>
      <c r="F43" s="121"/>
      <c r="G43" s="122" t="str">
        <f>IF(F43="　","NG","OK")</f>
        <v>OK</v>
      </c>
    </row>
    <row r="44" spans="1:7" ht="20.25" customHeight="1">
      <c r="A44" s="284" t="s">
        <v>253</v>
      </c>
      <c r="B44" s="282"/>
      <c r="C44" s="282"/>
      <c r="D44" s="282"/>
      <c r="E44" s="285"/>
      <c r="F44" s="119" t="s">
        <v>143</v>
      </c>
      <c r="G44" s="103"/>
    </row>
    <row r="45" spans="1:7" s="129" customFormat="1" ht="63" customHeight="1">
      <c r="A45" s="121">
        <v>4</v>
      </c>
      <c r="B45" s="286" t="s">
        <v>254</v>
      </c>
      <c r="C45" s="287"/>
      <c r="D45" s="287"/>
      <c r="E45" s="288"/>
      <c r="F45" s="195"/>
      <c r="G45" s="215"/>
    </row>
    <row r="46" spans="1:7" ht="20.25" customHeight="1">
      <c r="A46" s="281" t="s">
        <v>173</v>
      </c>
      <c r="B46" s="282"/>
      <c r="C46" s="282"/>
      <c r="D46" s="282"/>
      <c r="E46" s="285"/>
      <c r="F46" s="119" t="s">
        <v>143</v>
      </c>
      <c r="G46" s="103"/>
    </row>
    <row r="47" spans="1:7" ht="58.5" customHeight="1">
      <c r="A47" s="121">
        <v>5</v>
      </c>
      <c r="B47" s="274" t="s">
        <v>174</v>
      </c>
      <c r="C47" s="283"/>
      <c r="D47" s="283"/>
      <c r="E47" s="283"/>
      <c r="F47" s="121"/>
      <c r="G47" s="122" t="str">
        <f>IF(F47="○","ＯＫ","ＮＧ")</f>
        <v>ＮＧ</v>
      </c>
    </row>
    <row r="48" spans="1:7" ht="69.75" customHeight="1">
      <c r="A48" s="121">
        <v>7</v>
      </c>
      <c r="B48" s="278" t="s">
        <v>240</v>
      </c>
      <c r="C48" s="279"/>
      <c r="D48" s="279"/>
      <c r="E48" s="279"/>
      <c r="F48" s="121"/>
      <c r="G48" s="122" t="str">
        <f>IF(F48="○","ＯＫ","ＮＧ")</f>
        <v>ＮＧ</v>
      </c>
    </row>
    <row r="49" spans="2:2">
      <c r="B49" s="128"/>
    </row>
  </sheetData>
  <mergeCells count="44">
    <mergeCell ref="C8:E8"/>
    <mergeCell ref="A1:F1"/>
    <mergeCell ref="C2:E2"/>
    <mergeCell ref="C3:D3"/>
    <mergeCell ref="C4:D4"/>
    <mergeCell ref="C5:D5"/>
    <mergeCell ref="B22:E22"/>
    <mergeCell ref="C9:E9"/>
    <mergeCell ref="A11:F11"/>
    <mergeCell ref="A12:E12"/>
    <mergeCell ref="B13:E13"/>
    <mergeCell ref="B14:E14"/>
    <mergeCell ref="B15:E15"/>
    <mergeCell ref="B16:E16"/>
    <mergeCell ref="B17:E17"/>
    <mergeCell ref="A19:F19"/>
    <mergeCell ref="A20:E20"/>
    <mergeCell ref="B21:E21"/>
    <mergeCell ref="A28:A31"/>
    <mergeCell ref="B28:F28"/>
    <mergeCell ref="C29:E29"/>
    <mergeCell ref="C30:E30"/>
    <mergeCell ref="C31:E31"/>
    <mergeCell ref="B23:E23"/>
    <mergeCell ref="B24:E24"/>
    <mergeCell ref="B25:E25"/>
    <mergeCell ref="B26:E26"/>
    <mergeCell ref="B27:E27"/>
    <mergeCell ref="B32:E32"/>
    <mergeCell ref="B33:E33"/>
    <mergeCell ref="B34:E34"/>
    <mergeCell ref="B35:E35"/>
    <mergeCell ref="B48:E48"/>
    <mergeCell ref="B36:E36"/>
    <mergeCell ref="A38:F38"/>
    <mergeCell ref="A39:E39"/>
    <mergeCell ref="B40:E40"/>
    <mergeCell ref="A41:E41"/>
    <mergeCell ref="B42:E42"/>
    <mergeCell ref="B43:E43"/>
    <mergeCell ref="A44:E44"/>
    <mergeCell ref="A46:E46"/>
    <mergeCell ref="B47:E47"/>
    <mergeCell ref="B45:E45"/>
  </mergeCells>
  <phoneticPr fontId="11"/>
  <conditionalFormatting sqref="F13:F17 F21:F27 F29:F36 F40 F42:F43 F45 F47:F48">
    <cfRule type="cellIs" dxfId="98" priority="1" operator="equal">
      <formula>""</formula>
    </cfRule>
  </conditionalFormatting>
  <dataValidations count="2">
    <dataValidation type="list" showErrorMessage="1" prompt="_x000a__x000a_" sqref="F13:F17 F40 F21:F27 F29:F36 F42:F43 F47:F48" xr:uid="{32F1E13A-010B-476D-B372-A1B0894E3215}">
      <formula1>"○,×,　,"</formula1>
    </dataValidation>
    <dataValidation type="list" showInputMessage="1" showErrorMessage="1" sqref="F45" xr:uid="{667B4630-894C-4A43-9CDA-A5EBE8512AC6}">
      <formula1>"○,×,該当なし,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&amp;R&amp;"-,太字"&amp;10&amp;K000000様式５関係資料［学校法人作成］</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9"/>
  <sheetViews>
    <sheetView zoomScaleNormal="100" workbookViewId="0">
      <selection activeCell="C4" sqref="C4"/>
    </sheetView>
  </sheetViews>
  <sheetFormatPr defaultColWidth="9" defaultRowHeight="13"/>
  <cols>
    <col min="1" max="1" width="10.453125" style="84" bestFit="1" customWidth="1"/>
    <col min="2" max="16384" width="9" style="83"/>
  </cols>
  <sheetData>
    <row r="2" spans="1:3" ht="14">
      <c r="A2" s="82" t="s">
        <v>88</v>
      </c>
      <c r="C2" s="97">
        <v>0.5</v>
      </c>
    </row>
    <row r="3" spans="1:3">
      <c r="A3" s="84" t="s">
        <v>89</v>
      </c>
      <c r="C3" s="97">
        <v>0.33333333333333331</v>
      </c>
    </row>
    <row r="4" spans="1:3">
      <c r="A4" s="84" t="s">
        <v>90</v>
      </c>
    </row>
    <row r="5" spans="1:3">
      <c r="A5" s="84" t="s">
        <v>91</v>
      </c>
    </row>
    <row r="6" spans="1:3">
      <c r="A6" s="84" t="s">
        <v>92</v>
      </c>
    </row>
    <row r="7" spans="1:3">
      <c r="A7" s="84" t="s">
        <v>93</v>
      </c>
    </row>
    <row r="8" spans="1:3">
      <c r="A8" s="84" t="s">
        <v>94</v>
      </c>
    </row>
    <row r="9" spans="1:3">
      <c r="A9" s="84" t="s">
        <v>95</v>
      </c>
    </row>
    <row r="10" spans="1:3">
      <c r="A10" s="84" t="s">
        <v>96</v>
      </c>
    </row>
    <row r="11" spans="1:3">
      <c r="A11" s="84" t="s">
        <v>97</v>
      </c>
    </row>
    <row r="12" spans="1:3">
      <c r="A12" s="84" t="s">
        <v>98</v>
      </c>
    </row>
    <row r="13" spans="1:3">
      <c r="A13" s="84" t="s">
        <v>99</v>
      </c>
    </row>
    <row r="14" spans="1:3">
      <c r="A14" s="84" t="s">
        <v>100</v>
      </c>
    </row>
    <row r="15" spans="1:3">
      <c r="A15" s="84" t="s">
        <v>101</v>
      </c>
    </row>
    <row r="16" spans="1:3">
      <c r="A16" s="84" t="s">
        <v>102</v>
      </c>
    </row>
    <row r="17" spans="1:1">
      <c r="A17" s="84" t="s">
        <v>103</v>
      </c>
    </row>
    <row r="18" spans="1:1">
      <c r="A18" s="84" t="s">
        <v>104</v>
      </c>
    </row>
    <row r="19" spans="1:1">
      <c r="A19" s="84" t="s">
        <v>105</v>
      </c>
    </row>
    <row r="20" spans="1:1">
      <c r="A20" s="84" t="s">
        <v>106</v>
      </c>
    </row>
    <row r="21" spans="1:1">
      <c r="A21" s="84" t="s">
        <v>107</v>
      </c>
    </row>
    <row r="22" spans="1:1">
      <c r="A22" s="84" t="s">
        <v>108</v>
      </c>
    </row>
    <row r="23" spans="1:1">
      <c r="A23" s="84" t="s">
        <v>109</v>
      </c>
    </row>
    <row r="24" spans="1:1">
      <c r="A24" s="84" t="s">
        <v>110</v>
      </c>
    </row>
    <row r="25" spans="1:1">
      <c r="A25" s="84" t="s">
        <v>111</v>
      </c>
    </row>
    <row r="26" spans="1:1">
      <c r="A26" s="84" t="s">
        <v>112</v>
      </c>
    </row>
    <row r="27" spans="1:1">
      <c r="A27" s="84" t="s">
        <v>113</v>
      </c>
    </row>
    <row r="28" spans="1:1">
      <c r="A28" s="84" t="s">
        <v>114</v>
      </c>
    </row>
    <row r="29" spans="1:1">
      <c r="A29" s="84" t="s">
        <v>115</v>
      </c>
    </row>
    <row r="30" spans="1:1">
      <c r="A30" s="84" t="s">
        <v>116</v>
      </c>
    </row>
    <row r="31" spans="1:1">
      <c r="A31" s="84" t="s">
        <v>117</v>
      </c>
    </row>
    <row r="32" spans="1:1">
      <c r="A32" s="84" t="s">
        <v>118</v>
      </c>
    </row>
    <row r="33" spans="1:1">
      <c r="A33" s="84" t="s">
        <v>119</v>
      </c>
    </row>
    <row r="34" spans="1:1">
      <c r="A34" s="84" t="s">
        <v>120</v>
      </c>
    </row>
    <row r="35" spans="1:1">
      <c r="A35" s="84" t="s">
        <v>121</v>
      </c>
    </row>
    <row r="36" spans="1:1">
      <c r="A36" s="84" t="s">
        <v>122</v>
      </c>
    </row>
    <row r="37" spans="1:1">
      <c r="A37" s="84" t="s">
        <v>123</v>
      </c>
    </row>
    <row r="38" spans="1:1">
      <c r="A38" s="84" t="s">
        <v>124</v>
      </c>
    </row>
    <row r="39" spans="1:1">
      <c r="A39" s="84" t="s">
        <v>125</v>
      </c>
    </row>
    <row r="40" spans="1:1">
      <c r="A40" s="84" t="s">
        <v>126</v>
      </c>
    </row>
    <row r="41" spans="1:1">
      <c r="A41" s="84" t="s">
        <v>127</v>
      </c>
    </row>
    <row r="42" spans="1:1">
      <c r="A42" s="84" t="s">
        <v>128</v>
      </c>
    </row>
    <row r="43" spans="1:1">
      <c r="A43" s="84" t="s">
        <v>129</v>
      </c>
    </row>
    <row r="44" spans="1:1">
      <c r="A44" s="84" t="s">
        <v>130</v>
      </c>
    </row>
    <row r="45" spans="1:1">
      <c r="A45" s="84" t="s">
        <v>131</v>
      </c>
    </row>
    <row r="46" spans="1:1">
      <c r="A46" s="84" t="s">
        <v>132</v>
      </c>
    </row>
    <row r="47" spans="1:1">
      <c r="A47" s="84" t="s">
        <v>133</v>
      </c>
    </row>
    <row r="48" spans="1:1">
      <c r="A48" s="84" t="s">
        <v>134</v>
      </c>
    </row>
    <row r="49" spans="1:1">
      <c r="A49" s="84" t="s">
        <v>135</v>
      </c>
    </row>
  </sheetData>
  <phoneticPr fontId="1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28"/>
  <sheetViews>
    <sheetView tabSelected="1" view="pageBreakPreview" zoomScaleNormal="100" zoomScaleSheetLayoutView="100" workbookViewId="0">
      <selection activeCell="U10" sqref="U10"/>
    </sheetView>
  </sheetViews>
  <sheetFormatPr defaultRowHeight="13"/>
  <cols>
    <col min="1" max="1" width="17.08984375" customWidth="1"/>
    <col min="2" max="2" width="3.453125" bestFit="1" customWidth="1"/>
    <col min="3" max="3" width="17.08984375" customWidth="1"/>
    <col min="4" max="4" width="4.1796875" bestFit="1" customWidth="1"/>
    <col min="5" max="5" width="3.453125" customWidth="1"/>
    <col min="6" max="6" width="18.90625" customWidth="1"/>
    <col min="7" max="7" width="4.1796875" bestFit="1" customWidth="1"/>
    <col min="8" max="8" width="3.453125" customWidth="1"/>
    <col min="9" max="9" width="17.08984375" customWidth="1"/>
    <col min="10" max="10" width="4.08984375" bestFit="1" customWidth="1"/>
    <col min="11" max="11" width="12.08984375" bestFit="1" customWidth="1"/>
  </cols>
  <sheetData>
    <row r="1" spans="1:10" ht="13.5" thickBot="1">
      <c r="G1" s="505" t="s">
        <v>279</v>
      </c>
      <c r="H1" s="505"/>
      <c r="I1" s="505"/>
      <c r="J1" s="505"/>
    </row>
    <row r="2" spans="1:10" ht="18" customHeight="1" thickBot="1">
      <c r="B2" s="1"/>
      <c r="C2" s="1"/>
      <c r="D2" s="1"/>
      <c r="E2" s="2"/>
      <c r="F2" s="3" t="s">
        <v>0</v>
      </c>
      <c r="G2" s="348"/>
      <c r="H2" s="349"/>
      <c r="I2" s="349"/>
      <c r="J2" s="350"/>
    </row>
    <row r="3" spans="1:10" ht="6.75" customHeight="1"/>
    <row r="4" spans="1:10" ht="38.25" customHeight="1">
      <c r="A4" s="351" t="s">
        <v>278</v>
      </c>
      <c r="B4" s="352"/>
      <c r="C4" s="352"/>
      <c r="D4" s="352"/>
      <c r="E4" s="352"/>
      <c r="F4" s="352"/>
      <c r="G4" s="352"/>
      <c r="H4" s="352"/>
      <c r="I4" s="352"/>
      <c r="J4" s="352"/>
    </row>
    <row r="5" spans="1:10" s="5" customFormat="1" ht="5.25" customHeight="1">
      <c r="A5" s="4"/>
      <c r="B5" s="4"/>
      <c r="C5" s="4"/>
      <c r="D5" s="4"/>
      <c r="E5" s="4"/>
      <c r="F5" s="4"/>
      <c r="G5" s="4"/>
      <c r="H5" s="4"/>
      <c r="I5" s="4"/>
      <c r="J5" s="4"/>
    </row>
    <row r="6" spans="1:10" ht="13.5" thickBot="1">
      <c r="F6" s="353" t="s">
        <v>1</v>
      </c>
      <c r="G6" s="353"/>
      <c r="H6" s="354"/>
      <c r="I6" s="354"/>
      <c r="J6" s="354"/>
    </row>
    <row r="7" spans="1:10" ht="34.5" customHeight="1">
      <c r="A7" s="71" t="s">
        <v>2</v>
      </c>
      <c r="B7" s="363"/>
      <c r="C7" s="364"/>
      <c r="D7" s="364"/>
      <c r="E7" s="365"/>
      <c r="F7" s="272" t="s">
        <v>3</v>
      </c>
      <c r="G7" s="366"/>
      <c r="H7" s="366"/>
      <c r="I7" s="366"/>
      <c r="J7" s="367"/>
    </row>
    <row r="8" spans="1:10" ht="34.5" customHeight="1">
      <c r="A8" s="73" t="s">
        <v>4</v>
      </c>
      <c r="B8" s="371"/>
      <c r="C8" s="371"/>
      <c r="D8" s="371"/>
      <c r="E8" s="371"/>
      <c r="F8" s="271" t="s">
        <v>256</v>
      </c>
      <c r="G8" s="371"/>
      <c r="H8" s="371"/>
      <c r="I8" s="371"/>
      <c r="J8" s="372"/>
    </row>
    <row r="9" spans="1:10" ht="34.5" customHeight="1" thickBot="1">
      <c r="A9" s="9" t="s">
        <v>5</v>
      </c>
      <c r="B9" s="371"/>
      <c r="C9" s="371"/>
      <c r="D9" s="371"/>
      <c r="E9" s="371"/>
      <c r="F9" s="73" t="s">
        <v>6</v>
      </c>
      <c r="G9" s="373"/>
      <c r="H9" s="373"/>
      <c r="I9" s="373"/>
      <c r="J9" s="374"/>
    </row>
    <row r="10" spans="1:10" ht="34.5" customHeight="1" thickTop="1">
      <c r="A10" s="6" t="s">
        <v>7</v>
      </c>
      <c r="B10" s="355"/>
      <c r="C10" s="356"/>
      <c r="D10" s="356"/>
      <c r="E10" s="356"/>
      <c r="F10" s="356"/>
      <c r="G10" s="356"/>
      <c r="H10" s="356"/>
      <c r="I10" s="356"/>
      <c r="J10" s="357"/>
    </row>
    <row r="11" spans="1:10" ht="34.5" customHeight="1">
      <c r="A11" s="7" t="s">
        <v>8</v>
      </c>
      <c r="B11" s="331"/>
      <c r="C11" s="332"/>
      <c r="D11" s="332"/>
      <c r="E11" s="332"/>
      <c r="F11" s="358"/>
      <c r="G11" s="358"/>
      <c r="H11" s="358"/>
      <c r="I11" s="358"/>
      <c r="J11" s="359"/>
    </row>
    <row r="12" spans="1:10" ht="34.5" customHeight="1">
      <c r="A12" s="7" t="s">
        <v>9</v>
      </c>
      <c r="B12" s="360"/>
      <c r="C12" s="361"/>
      <c r="D12" s="361"/>
      <c r="E12" s="362"/>
      <c r="F12" s="9" t="s">
        <v>10</v>
      </c>
      <c r="G12" s="368"/>
      <c r="H12" s="369"/>
      <c r="I12" s="369"/>
      <c r="J12" s="370"/>
    </row>
    <row r="13" spans="1:10" ht="34.5" customHeight="1" thickBot="1">
      <c r="A13" s="10" t="s">
        <v>261</v>
      </c>
      <c r="B13" s="346" t="s">
        <v>260</v>
      </c>
      <c r="C13" s="347"/>
      <c r="D13" s="346"/>
      <c r="E13" s="347"/>
      <c r="F13" s="11" t="s">
        <v>262</v>
      </c>
      <c r="G13" s="333"/>
      <c r="H13" s="333"/>
      <c r="I13" s="333"/>
      <c r="J13" s="334"/>
    </row>
    <row r="14" spans="1:10" ht="34.5" customHeight="1" thickTop="1" thickBot="1">
      <c r="A14" s="12" t="s">
        <v>11</v>
      </c>
      <c r="B14" s="307"/>
      <c r="C14" s="308"/>
      <c r="D14" s="308"/>
      <c r="E14" s="309"/>
      <c r="F14" s="70" t="s">
        <v>12</v>
      </c>
      <c r="G14" s="310"/>
      <c r="H14" s="311"/>
      <c r="I14" s="311"/>
      <c r="J14" s="312"/>
    </row>
    <row r="15" spans="1:10" ht="34.5" customHeight="1" thickTop="1">
      <c r="A15" s="74" t="s">
        <v>13</v>
      </c>
      <c r="B15" s="307"/>
      <c r="C15" s="308"/>
      <c r="D15" s="308"/>
      <c r="E15" s="308"/>
      <c r="F15" s="328"/>
      <c r="G15" s="329"/>
      <c r="H15" s="329"/>
      <c r="I15" s="329"/>
      <c r="J15" s="330"/>
    </row>
    <row r="16" spans="1:10" ht="34.5" customHeight="1">
      <c r="A16" s="73" t="s">
        <v>14</v>
      </c>
      <c r="B16" s="331"/>
      <c r="C16" s="332"/>
      <c r="D16" s="332"/>
      <c r="E16" s="332"/>
      <c r="F16" s="91" t="s">
        <v>15</v>
      </c>
      <c r="G16" s="344"/>
      <c r="H16" s="345"/>
      <c r="I16" s="345"/>
      <c r="J16" s="92" t="s">
        <v>16</v>
      </c>
    </row>
    <row r="17" spans="1:11" ht="34.5" customHeight="1">
      <c r="A17" s="75" t="s">
        <v>17</v>
      </c>
      <c r="B17" s="344"/>
      <c r="C17" s="345"/>
      <c r="D17" s="345"/>
      <c r="E17" s="93" t="s">
        <v>16</v>
      </c>
      <c r="F17" s="9" t="s">
        <v>18</v>
      </c>
      <c r="G17" s="337">
        <f>SUM(G16,B17)</f>
        <v>0</v>
      </c>
      <c r="H17" s="338"/>
      <c r="I17" s="338"/>
      <c r="J17" s="94" t="s">
        <v>16</v>
      </c>
    </row>
    <row r="18" spans="1:11" ht="34.5" customHeight="1" thickBot="1">
      <c r="A18" s="10" t="s">
        <v>19</v>
      </c>
      <c r="B18" s="339" t="str">
        <f>IFERROR(ROUND((G16+B17)/G18*100,2),"－")</f>
        <v>－</v>
      </c>
      <c r="C18" s="340"/>
      <c r="D18" s="341"/>
      <c r="E18" s="95" t="s">
        <v>20</v>
      </c>
      <c r="F18" s="11" t="s">
        <v>21</v>
      </c>
      <c r="G18" s="342"/>
      <c r="H18" s="343"/>
      <c r="I18" s="343"/>
      <c r="J18" s="96" t="s">
        <v>16</v>
      </c>
    </row>
    <row r="19" spans="1:11" ht="34.5" customHeight="1" thickTop="1" thickBot="1">
      <c r="A19" s="12" t="s">
        <v>22</v>
      </c>
      <c r="B19" s="313">
        <f>IF(G2="専門課程",1/2,1/3)</f>
        <v>0.33333333333333331</v>
      </c>
      <c r="C19" s="313"/>
      <c r="D19" s="314" t="s">
        <v>23</v>
      </c>
      <c r="E19" s="315"/>
      <c r="F19" s="316"/>
      <c r="G19" s="317"/>
      <c r="H19" s="317"/>
      <c r="I19" s="317"/>
      <c r="J19" s="318"/>
    </row>
    <row r="20" spans="1:11" ht="34.5" customHeight="1" thickTop="1">
      <c r="A20" s="6" t="s">
        <v>24</v>
      </c>
      <c r="B20" s="319" t="s">
        <v>25</v>
      </c>
      <c r="C20" s="320"/>
      <c r="D20" s="321"/>
      <c r="E20" s="322" t="s">
        <v>26</v>
      </c>
      <c r="F20" s="323"/>
      <c r="G20" s="321"/>
      <c r="H20" s="322" t="s">
        <v>27</v>
      </c>
      <c r="I20" s="323"/>
      <c r="J20" s="324"/>
      <c r="K20" s="30"/>
    </row>
    <row r="21" spans="1:11" ht="34.5" customHeight="1">
      <c r="A21" s="7" t="s">
        <v>28</v>
      </c>
      <c r="B21" s="8" t="s">
        <v>29</v>
      </c>
      <c r="C21" s="225">
        <f>'03_様式5-2'!H12</f>
        <v>0</v>
      </c>
      <c r="D21" s="13" t="s">
        <v>30</v>
      </c>
      <c r="E21" s="14" t="s">
        <v>31</v>
      </c>
      <c r="F21" s="225">
        <f>'03_様式5-2'!H17</f>
        <v>0</v>
      </c>
      <c r="G21" s="13" t="s">
        <v>30</v>
      </c>
      <c r="H21" s="14" t="s">
        <v>32</v>
      </c>
      <c r="I21" s="225">
        <f>C21+F21</f>
        <v>0</v>
      </c>
      <c r="J21" s="15" t="s">
        <v>30</v>
      </c>
    </row>
    <row r="22" spans="1:11" ht="57" customHeight="1">
      <c r="A22" s="7" t="s">
        <v>33</v>
      </c>
      <c r="B22" s="8" t="s">
        <v>34</v>
      </c>
      <c r="C22" s="225">
        <f>'03_様式5-2'!H25</f>
        <v>0</v>
      </c>
      <c r="D22" s="13" t="s">
        <v>30</v>
      </c>
      <c r="E22" s="16" t="s">
        <v>35</v>
      </c>
      <c r="F22" s="229">
        <f>'03_様式5-2'!H30</f>
        <v>0</v>
      </c>
      <c r="G22" s="17" t="s">
        <v>30</v>
      </c>
      <c r="H22" s="16" t="s">
        <v>36</v>
      </c>
      <c r="I22" s="229">
        <f>C22+F22</f>
        <v>0</v>
      </c>
      <c r="J22" s="18" t="s">
        <v>30</v>
      </c>
    </row>
    <row r="23" spans="1:11" ht="63.75" customHeight="1" thickBot="1">
      <c r="A23" s="19" t="s">
        <v>37</v>
      </c>
      <c r="B23" s="20" t="s">
        <v>38</v>
      </c>
      <c r="C23" s="226">
        <f>'03_様式5-2'!H43</f>
        <v>0</v>
      </c>
      <c r="D23" s="21" t="s">
        <v>30</v>
      </c>
      <c r="E23" s="22" t="s">
        <v>39</v>
      </c>
      <c r="F23" s="226">
        <f>'03_様式5-2'!H50</f>
        <v>0</v>
      </c>
      <c r="G23" s="21" t="s">
        <v>30</v>
      </c>
      <c r="H23" s="22" t="s">
        <v>40</v>
      </c>
      <c r="I23" s="226">
        <f>C23+F23</f>
        <v>0</v>
      </c>
      <c r="J23" s="23" t="s">
        <v>30</v>
      </c>
    </row>
    <row r="24" spans="1:11" ht="50.25" customHeight="1" thickTop="1">
      <c r="A24" s="24" t="s">
        <v>41</v>
      </c>
      <c r="B24" s="25" t="s">
        <v>42</v>
      </c>
      <c r="C24" s="227">
        <f>SUM(C21:C23)</f>
        <v>0</v>
      </c>
      <c r="D24" s="26" t="s">
        <v>30</v>
      </c>
      <c r="E24" s="27" t="s">
        <v>43</v>
      </c>
      <c r="F24" s="230">
        <f>I24-C24</f>
        <v>0</v>
      </c>
      <c r="G24" s="28" t="s">
        <v>30</v>
      </c>
      <c r="H24" s="27" t="s">
        <v>44</v>
      </c>
      <c r="I24" s="230">
        <f>'03_様式5-2'!H52</f>
        <v>0</v>
      </c>
      <c r="J24" s="29" t="s">
        <v>30</v>
      </c>
      <c r="K24" s="216" t="s">
        <v>242</v>
      </c>
    </row>
    <row r="25" spans="1:11" ht="17" thickBot="1">
      <c r="A25" s="10" t="s">
        <v>45</v>
      </c>
      <c r="B25" s="31" t="s">
        <v>46</v>
      </c>
      <c r="C25" s="228">
        <f>ROUNDDOWN(C24*B19,-3)</f>
        <v>0</v>
      </c>
      <c r="D25" s="32" t="s">
        <v>30</v>
      </c>
      <c r="E25" s="33"/>
      <c r="F25" s="335" t="s">
        <v>47</v>
      </c>
      <c r="G25" s="336"/>
      <c r="H25" s="34" t="s">
        <v>48</v>
      </c>
      <c r="I25" s="228">
        <f>I24-C25</f>
        <v>0</v>
      </c>
      <c r="J25" s="35" t="s">
        <v>30</v>
      </c>
      <c r="K25" t="s">
        <v>243</v>
      </c>
    </row>
    <row r="26" spans="1:11" ht="26.5" thickTop="1">
      <c r="A26" s="36" t="s">
        <v>49</v>
      </c>
      <c r="B26" s="325"/>
      <c r="C26" s="326"/>
      <c r="D26" s="326"/>
      <c r="E26" s="326"/>
      <c r="F26" s="326"/>
      <c r="G26" s="326"/>
      <c r="H26" s="326"/>
      <c r="I26" s="326"/>
      <c r="J26" s="327"/>
    </row>
    <row r="27" spans="1:11" ht="52">
      <c r="A27" s="37" t="s">
        <v>50</v>
      </c>
      <c r="B27" s="301"/>
      <c r="C27" s="302"/>
      <c r="D27" s="302"/>
      <c r="E27" s="302"/>
      <c r="F27" s="302"/>
      <c r="G27" s="302"/>
      <c r="H27" s="302"/>
      <c r="I27" s="302"/>
      <c r="J27" s="303"/>
    </row>
    <row r="28" spans="1:11" ht="13.5" thickBot="1">
      <c r="A28" s="38" t="s">
        <v>51</v>
      </c>
      <c r="B28" s="304"/>
      <c r="C28" s="305"/>
      <c r="D28" s="305"/>
      <c r="E28" s="305"/>
      <c r="F28" s="305"/>
      <c r="G28" s="305"/>
      <c r="H28" s="305"/>
      <c r="I28" s="305"/>
      <c r="J28" s="306"/>
    </row>
  </sheetData>
  <mergeCells count="38">
    <mergeCell ref="B10:J10"/>
    <mergeCell ref="B11:J11"/>
    <mergeCell ref="B12:E12"/>
    <mergeCell ref="B7:E7"/>
    <mergeCell ref="G7:J7"/>
    <mergeCell ref="G12:J12"/>
    <mergeCell ref="B8:E8"/>
    <mergeCell ref="G8:J8"/>
    <mergeCell ref="B9:E9"/>
    <mergeCell ref="G9:J9"/>
    <mergeCell ref="G2:J2"/>
    <mergeCell ref="A4:J4"/>
    <mergeCell ref="F6:G6"/>
    <mergeCell ref="H6:J6"/>
    <mergeCell ref="G1:J1"/>
    <mergeCell ref="G13:J13"/>
    <mergeCell ref="F25:G25"/>
    <mergeCell ref="G17:I17"/>
    <mergeCell ref="B18:D18"/>
    <mergeCell ref="G18:I18"/>
    <mergeCell ref="B15:E15"/>
    <mergeCell ref="G16:I16"/>
    <mergeCell ref="B17:D17"/>
    <mergeCell ref="B13:C13"/>
    <mergeCell ref="D13:E13"/>
    <mergeCell ref="B27:J27"/>
    <mergeCell ref="B28:J28"/>
    <mergeCell ref="B14:E14"/>
    <mergeCell ref="G14:J14"/>
    <mergeCell ref="B19:C19"/>
    <mergeCell ref="D19:E19"/>
    <mergeCell ref="F19:J19"/>
    <mergeCell ref="B20:D20"/>
    <mergeCell ref="E20:G20"/>
    <mergeCell ref="H20:J20"/>
    <mergeCell ref="B26:J26"/>
    <mergeCell ref="F15:J15"/>
    <mergeCell ref="B16:E16"/>
  </mergeCells>
  <phoneticPr fontId="11"/>
  <conditionalFormatting sqref="D13:E13">
    <cfRule type="expression" dxfId="97" priority="1">
      <formula>$E$28&lt;&gt;""</formula>
    </cfRule>
  </conditionalFormatting>
  <conditionalFormatting sqref="G2:J2 H6:J6 B7:E9 G7:J9 B10:J11 B12:E12 G12:J14 B14:E17 G16:I16 G18:I18 B26:J27">
    <cfRule type="cellIs" dxfId="96" priority="2" operator="equal">
      <formula>""</formula>
    </cfRule>
  </conditionalFormatting>
  <conditionalFormatting sqref="K25">
    <cfRule type="expression" dxfId="94" priority="4">
      <formula>IF(G11="専門課程",C25&gt;=1500000)</formula>
    </cfRule>
  </conditionalFormatting>
  <dataValidations count="5">
    <dataValidation type="list" allowBlank="1" showInputMessage="1" showErrorMessage="1" sqref="B15:E15" xr:uid="{00000000-0002-0000-0000-000001000000}">
      <formula1>"可,否"</formula1>
    </dataValidation>
    <dataValidation type="list" allowBlank="1" showInputMessage="1" showErrorMessage="1" sqref="B14:E14 B16:E16" xr:uid="{00000000-0002-0000-0000-000002000000}">
      <formula1>"有,無"</formula1>
    </dataValidation>
    <dataValidation type="list" allowBlank="1" showInputMessage="1" showErrorMessage="1" sqref="G12:J12" xr:uid="{00000000-0002-0000-0000-000003000000}">
      <formula1>"SRC,RC,S,W"</formula1>
    </dataValidation>
    <dataValidation type="list" allowBlank="1" showInputMessage="1" showErrorMessage="1" sqref="G2:J2" xr:uid="{D54CB7C2-B095-4203-A1A7-F5E8E25D2F0A}">
      <formula1>"専門課程,高等課程"</formula1>
    </dataValidation>
    <dataValidation type="list" allowBlank="1" showInputMessage="1" showErrorMessage="1" sqref="D13:E13" xr:uid="{5B6AA55E-4680-4634-9B74-C000ACF5AC08}">
      <formula1>"上旬,中旬,下旬"</formula1>
    </dataValidation>
  </dataValidations>
  <printOptions horizontalCentered="1"/>
  <pageMargins left="0.78740157480314965" right="0.59055118110236227" top="0.78740157480314965" bottom="0.78740157480314965" header="0.51181102362204722" footer="0.51181102362204722"/>
  <pageSetup paperSize="9" scale="86"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4DE0C8FC-10C7-46EB-83C7-99FF713914BE}">
            <xm:f>C24='05_見積書整理表'!O64</xm:f>
            <x14:dxf>
              <font>
                <color rgb="FFFF0000"/>
              </font>
            </x14:dxf>
          </x14:cfRule>
          <xm:sqref>K24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K54"/>
  <sheetViews>
    <sheetView view="pageBreakPreview" zoomScale="85" zoomScaleNormal="75" zoomScaleSheetLayoutView="85" workbookViewId="0">
      <selection activeCell="H2" sqref="H2"/>
    </sheetView>
  </sheetViews>
  <sheetFormatPr defaultColWidth="9" defaultRowHeight="13"/>
  <cols>
    <col min="1" max="3" width="4.453125" style="41" customWidth="1"/>
    <col min="4" max="6" width="26.90625" style="41" customWidth="1"/>
    <col min="7" max="7" width="33.08984375" style="41" bestFit="1" customWidth="1"/>
    <col min="8" max="8" width="22.453125" style="69" customWidth="1"/>
    <col min="9" max="16384" width="9" style="41"/>
  </cols>
  <sheetData>
    <row r="1" spans="1:11" customFormat="1" ht="17" thickBot="1">
      <c r="G1" s="39"/>
      <c r="H1" s="81" t="s">
        <v>259</v>
      </c>
      <c r="I1" s="402"/>
      <c r="J1" s="402"/>
      <c r="K1" s="402"/>
    </row>
    <row r="2" spans="1:11" customFormat="1" ht="18" customHeight="1" thickBot="1">
      <c r="B2" s="1"/>
      <c r="C2" s="1"/>
      <c r="D2" s="1"/>
      <c r="E2" s="1"/>
      <c r="F2" s="2"/>
      <c r="G2" s="3" t="s">
        <v>0</v>
      </c>
      <c r="H2" s="231">
        <f>'02_様式5-1'!G2</f>
        <v>0</v>
      </c>
    </row>
    <row r="3" spans="1:11" customFormat="1" ht="6.75" customHeight="1"/>
    <row r="4" spans="1:11" ht="19.5" thickBot="1">
      <c r="A4" s="403" t="s">
        <v>52</v>
      </c>
      <c r="B4" s="403"/>
      <c r="C4" s="403"/>
      <c r="D4" s="403"/>
      <c r="E4" s="403"/>
      <c r="F4" s="403"/>
      <c r="G4" s="403"/>
      <c r="H4" s="403"/>
      <c r="I4" s="40"/>
      <c r="J4" s="40"/>
      <c r="K4" s="40"/>
    </row>
    <row r="5" spans="1:11" ht="31.5" customHeight="1" thickBot="1">
      <c r="A5" s="404" t="s">
        <v>7</v>
      </c>
      <c r="B5" s="405"/>
      <c r="C5" s="405"/>
      <c r="D5" s="405"/>
      <c r="E5" s="406"/>
      <c r="F5" s="407">
        <f>'02_様式5-1'!B10</f>
        <v>0</v>
      </c>
      <c r="G5" s="408"/>
      <c r="H5" s="409"/>
    </row>
    <row r="6" spans="1:11" ht="25.5" customHeight="1">
      <c r="A6" s="410" t="s">
        <v>28</v>
      </c>
      <c r="B6" s="86"/>
      <c r="C6" s="87" t="s">
        <v>53</v>
      </c>
      <c r="D6" s="412" t="s">
        <v>54</v>
      </c>
      <c r="E6" s="412"/>
      <c r="F6" s="413"/>
      <c r="G6" s="42" t="s">
        <v>55</v>
      </c>
      <c r="H6" s="43" t="s">
        <v>56</v>
      </c>
    </row>
    <row r="7" spans="1:11" ht="25.5" customHeight="1">
      <c r="A7" s="389"/>
      <c r="B7" s="387" t="s">
        <v>57</v>
      </c>
      <c r="C7" s="220" t="s">
        <v>245</v>
      </c>
      <c r="D7" s="391" t="str">
        <f>_xlfn.XLOOKUP(C7,'05_見積書整理表'!B:B,'05_見積書整理表'!D:D,"")</f>
        <v/>
      </c>
      <c r="E7" s="392"/>
      <c r="F7" s="393"/>
      <c r="G7" s="239" t="str">
        <f>_xlfn.XLOOKUP(C7,'05_見積書整理表'!B:B,'05_見積書整理表'!G:G,"")</f>
        <v/>
      </c>
      <c r="H7" s="238" t="str">
        <f>_xlfn.XLOOKUP(C7,'05_見積書整理表'!B:B,'05_見積書整理表'!O:O,"")</f>
        <v/>
      </c>
    </row>
    <row r="8" spans="1:11" ht="25.5" customHeight="1">
      <c r="A8" s="389"/>
      <c r="B8" s="379"/>
      <c r="C8" s="220" t="s">
        <v>246</v>
      </c>
      <c r="D8" s="391" t="str">
        <f>_xlfn.XLOOKUP(C8,'05_見積書整理表'!B:B,'05_見積書整理表'!D:D,"")</f>
        <v/>
      </c>
      <c r="E8" s="392"/>
      <c r="F8" s="393"/>
      <c r="G8" s="239" t="str">
        <f>_xlfn.XLOOKUP(C8,'05_見積書整理表'!B:B,'05_見積書整理表'!G:G,"")</f>
        <v/>
      </c>
      <c r="H8" s="238" t="str">
        <f>_xlfn.XLOOKUP(C8,'05_見積書整理表'!B:B,'05_見積書整理表'!O:O,"")</f>
        <v/>
      </c>
    </row>
    <row r="9" spans="1:11" ht="25.5" customHeight="1">
      <c r="A9" s="389"/>
      <c r="B9" s="379"/>
      <c r="C9" s="220" t="s">
        <v>247</v>
      </c>
      <c r="D9" s="391" t="str">
        <f>_xlfn.XLOOKUP(C9,'05_見積書整理表'!B:B,'05_見積書整理表'!D:D,"")</f>
        <v/>
      </c>
      <c r="E9" s="392"/>
      <c r="F9" s="393"/>
      <c r="G9" s="239" t="str">
        <f>_xlfn.XLOOKUP(C9,'05_見積書整理表'!B:B,'05_見積書整理表'!G:G,"")</f>
        <v/>
      </c>
      <c r="H9" s="238" t="str">
        <f>_xlfn.XLOOKUP(C9,'05_見積書整理表'!B:B,'05_見積書整理表'!O:O,"")</f>
        <v/>
      </c>
    </row>
    <row r="10" spans="1:11" ht="25.5" customHeight="1">
      <c r="A10" s="389"/>
      <c r="B10" s="379"/>
      <c r="C10" s="220" t="s">
        <v>248</v>
      </c>
      <c r="D10" s="391" t="str">
        <f>_xlfn.XLOOKUP(C10,'05_見積書整理表'!B:B,'05_見積書整理表'!D:D,"")</f>
        <v/>
      </c>
      <c r="E10" s="392"/>
      <c r="F10" s="393"/>
      <c r="G10" s="239" t="str">
        <f>_xlfn.XLOOKUP(C10,'05_見積書整理表'!B:B,'05_見積書整理表'!G:G,"")</f>
        <v/>
      </c>
      <c r="H10" s="238" t="str">
        <f>_xlfn.XLOOKUP(C10,'05_見積書整理表'!B:B,'05_見積書整理表'!O:O,"")</f>
        <v/>
      </c>
    </row>
    <row r="11" spans="1:11" ht="25.5" customHeight="1">
      <c r="A11" s="389"/>
      <c r="B11" s="379"/>
      <c r="C11" s="220"/>
      <c r="D11" s="399" t="s">
        <v>251</v>
      </c>
      <c r="E11" s="400"/>
      <c r="F11" s="401"/>
      <c r="G11" s="221"/>
      <c r="H11" s="44"/>
    </row>
    <row r="12" spans="1:11" ht="25.5" customHeight="1">
      <c r="A12" s="389"/>
      <c r="B12" s="388"/>
      <c r="C12" s="220"/>
      <c r="D12" s="394"/>
      <c r="E12" s="395"/>
      <c r="F12" s="396"/>
      <c r="G12" s="47" t="s">
        <v>58</v>
      </c>
      <c r="H12" s="232">
        <f>SUM(H7:H10)</f>
        <v>0</v>
      </c>
    </row>
    <row r="13" spans="1:11" ht="25.5" customHeight="1">
      <c r="A13" s="389"/>
      <c r="B13" s="397" t="s">
        <v>59</v>
      </c>
      <c r="C13" s="414"/>
      <c r="D13" s="381"/>
      <c r="E13" s="398"/>
      <c r="F13" s="382"/>
      <c r="G13" s="45"/>
      <c r="H13" s="48"/>
    </row>
    <row r="14" spans="1:11" ht="25.5" customHeight="1">
      <c r="A14" s="389"/>
      <c r="B14" s="379"/>
      <c r="C14" s="415"/>
      <c r="D14" s="381"/>
      <c r="E14" s="398"/>
      <c r="F14" s="382"/>
      <c r="G14" s="45"/>
      <c r="H14" s="46"/>
    </row>
    <row r="15" spans="1:11" ht="25.5" customHeight="1">
      <c r="A15" s="389"/>
      <c r="B15" s="379"/>
      <c r="C15" s="415"/>
      <c r="D15" s="381"/>
      <c r="E15" s="398"/>
      <c r="F15" s="382"/>
      <c r="G15" s="45"/>
      <c r="H15" s="46"/>
    </row>
    <row r="16" spans="1:11" ht="25.5" customHeight="1">
      <c r="A16" s="389"/>
      <c r="B16" s="379"/>
      <c r="C16" s="415"/>
      <c r="D16" s="381" t="s">
        <v>251</v>
      </c>
      <c r="E16" s="398"/>
      <c r="F16" s="382"/>
      <c r="G16" s="45"/>
      <c r="H16" s="46"/>
    </row>
    <row r="17" spans="1:8" ht="25.5" customHeight="1" thickBot="1">
      <c r="A17" s="389"/>
      <c r="B17" s="380"/>
      <c r="C17" s="416"/>
      <c r="D17" s="419"/>
      <c r="E17" s="420"/>
      <c r="F17" s="421"/>
      <c r="G17" s="49" t="s">
        <v>60</v>
      </c>
      <c r="H17" s="217"/>
    </row>
    <row r="18" spans="1:8" ht="25.5" customHeight="1" thickBot="1">
      <c r="A18" s="411"/>
      <c r="B18" s="55"/>
      <c r="C18" s="55"/>
      <c r="D18" s="56"/>
      <c r="E18" s="56"/>
      <c r="F18" s="57"/>
      <c r="G18" s="52" t="s">
        <v>61</v>
      </c>
      <c r="H18" s="233">
        <f>H12+H17</f>
        <v>0</v>
      </c>
    </row>
    <row r="19" spans="1:8" ht="25.5" customHeight="1">
      <c r="A19" s="389" t="s">
        <v>62</v>
      </c>
      <c r="B19" s="86"/>
      <c r="C19" s="87" t="s">
        <v>53</v>
      </c>
      <c r="D19" s="417" t="s">
        <v>54</v>
      </c>
      <c r="E19" s="417"/>
      <c r="F19" s="418"/>
      <c r="G19" s="53" t="s">
        <v>55</v>
      </c>
      <c r="H19" s="54" t="s">
        <v>56</v>
      </c>
    </row>
    <row r="20" spans="1:8" ht="25.5" customHeight="1">
      <c r="A20" s="389"/>
      <c r="B20" s="387" t="s">
        <v>57</v>
      </c>
      <c r="C20" s="85">
        <v>1</v>
      </c>
      <c r="D20" s="391" t="str">
        <f>_xlfn.XLOOKUP(C20,'05_見積書整理表'!B:B,'05_見積書整理表'!D:D,"")</f>
        <v/>
      </c>
      <c r="E20" s="392"/>
      <c r="F20" s="393"/>
      <c r="G20" s="239" t="str">
        <f>_xlfn.XLOOKUP(C20,'05_見積書整理表'!B:B,'05_見積書整理表'!G:G,"")</f>
        <v/>
      </c>
      <c r="H20" s="238" t="str">
        <f>_xlfn.XLOOKUP(C20,'05_見積書整理表'!B:B,'05_見積書整理表'!O:O,"")</f>
        <v/>
      </c>
    </row>
    <row r="21" spans="1:8" ht="25.5" customHeight="1">
      <c r="A21" s="389"/>
      <c r="B21" s="379"/>
      <c r="C21" s="85">
        <v>2</v>
      </c>
      <c r="D21" s="391" t="str">
        <f>_xlfn.XLOOKUP(C21,'05_見積書整理表'!B:B,'05_見積書整理表'!D:D,"")</f>
        <v/>
      </c>
      <c r="E21" s="392"/>
      <c r="F21" s="393"/>
      <c r="G21" s="239" t="str">
        <f>_xlfn.XLOOKUP(C21,'05_見積書整理表'!B:B,'05_見積書整理表'!G:G,"")</f>
        <v/>
      </c>
      <c r="H21" s="238" t="str">
        <f>_xlfn.XLOOKUP(C21,'05_見積書整理表'!B:B,'05_見積書整理表'!O:O,"")</f>
        <v/>
      </c>
    </row>
    <row r="22" spans="1:8" ht="25.5" customHeight="1">
      <c r="A22" s="389"/>
      <c r="B22" s="379"/>
      <c r="C22" s="85">
        <v>3</v>
      </c>
      <c r="D22" s="391" t="str">
        <f>_xlfn.XLOOKUP(C22,'05_見積書整理表'!B:B,'05_見積書整理表'!D:D,"")</f>
        <v/>
      </c>
      <c r="E22" s="392"/>
      <c r="F22" s="393"/>
      <c r="G22" s="239" t="str">
        <f>_xlfn.XLOOKUP(C22,'05_見積書整理表'!B:B,'05_見積書整理表'!G:G,"")</f>
        <v/>
      </c>
      <c r="H22" s="238" t="str">
        <f>_xlfn.XLOOKUP(C22,'05_見積書整理表'!B:B,'05_見積書整理表'!O:O,"")</f>
        <v/>
      </c>
    </row>
    <row r="23" spans="1:8" ht="25.5" customHeight="1">
      <c r="A23" s="389"/>
      <c r="B23" s="379"/>
      <c r="C23" s="85">
        <v>4</v>
      </c>
      <c r="D23" s="391" t="str">
        <f>_xlfn.XLOOKUP(C23,'05_見積書整理表'!B:B,'05_見積書整理表'!D:D,"")</f>
        <v/>
      </c>
      <c r="E23" s="392"/>
      <c r="F23" s="393"/>
      <c r="G23" s="239" t="str">
        <f>_xlfn.XLOOKUP(C23,'05_見積書整理表'!B:B,'05_見積書整理表'!G:G,"")</f>
        <v/>
      </c>
      <c r="H23" s="238" t="str">
        <f>_xlfn.XLOOKUP(C23,'05_見積書整理表'!B:B,'05_見積書整理表'!O:O,"")</f>
        <v/>
      </c>
    </row>
    <row r="24" spans="1:8" ht="25.5" customHeight="1">
      <c r="A24" s="389"/>
      <c r="B24" s="379"/>
      <c r="C24" s="85"/>
      <c r="D24" s="399" t="s">
        <v>251</v>
      </c>
      <c r="E24" s="400"/>
      <c r="F24" s="401"/>
      <c r="G24" s="221"/>
      <c r="H24" s="44"/>
    </row>
    <row r="25" spans="1:8" ht="25.5" customHeight="1">
      <c r="A25" s="389"/>
      <c r="B25" s="388"/>
      <c r="C25" s="85"/>
      <c r="D25" s="394"/>
      <c r="E25" s="395"/>
      <c r="F25" s="396"/>
      <c r="G25" s="47" t="s">
        <v>63</v>
      </c>
      <c r="H25" s="232">
        <f>SUM(H20:H23)</f>
        <v>0</v>
      </c>
    </row>
    <row r="26" spans="1:8" ht="25.5" customHeight="1">
      <c r="A26" s="389"/>
      <c r="B26" s="397" t="s">
        <v>59</v>
      </c>
      <c r="C26" s="414"/>
      <c r="D26" s="381"/>
      <c r="E26" s="398"/>
      <c r="F26" s="382"/>
      <c r="G26" s="45"/>
      <c r="H26" s="48"/>
    </row>
    <row r="27" spans="1:8" ht="25.5" customHeight="1">
      <c r="A27" s="389"/>
      <c r="B27" s="379"/>
      <c r="C27" s="415"/>
      <c r="D27" s="381"/>
      <c r="E27" s="398"/>
      <c r="F27" s="382"/>
      <c r="G27" s="45"/>
      <c r="H27" s="46"/>
    </row>
    <row r="28" spans="1:8" ht="25.5" customHeight="1">
      <c r="A28" s="389"/>
      <c r="B28" s="379"/>
      <c r="C28" s="415"/>
      <c r="D28" s="381"/>
      <c r="E28" s="398"/>
      <c r="F28" s="382"/>
      <c r="G28" s="45"/>
      <c r="H28" s="46"/>
    </row>
    <row r="29" spans="1:8" ht="25.5" customHeight="1">
      <c r="A29" s="389"/>
      <c r="B29" s="379"/>
      <c r="C29" s="415"/>
      <c r="D29" s="381"/>
      <c r="E29" s="398"/>
      <c r="F29" s="382"/>
      <c r="G29" s="45"/>
      <c r="H29" s="46"/>
    </row>
    <row r="30" spans="1:8" ht="25.5" customHeight="1" thickBot="1">
      <c r="A30" s="389"/>
      <c r="B30" s="380"/>
      <c r="C30" s="416"/>
      <c r="D30" s="419"/>
      <c r="E30" s="420"/>
      <c r="F30" s="421"/>
      <c r="G30" s="49" t="s">
        <v>64</v>
      </c>
      <c r="H30" s="217"/>
    </row>
    <row r="31" spans="1:8" ht="25.5" customHeight="1" thickBot="1">
      <c r="A31" s="390"/>
      <c r="B31" s="55"/>
      <c r="C31" s="55"/>
      <c r="D31" s="56"/>
      <c r="E31" s="56"/>
      <c r="F31" s="57"/>
      <c r="G31" s="52" t="s">
        <v>65</v>
      </c>
      <c r="H31" s="233">
        <f>H25+H30</f>
        <v>0</v>
      </c>
    </row>
    <row r="32" spans="1:8" ht="25.5" customHeight="1">
      <c r="A32" s="385" t="s">
        <v>37</v>
      </c>
      <c r="B32" s="88"/>
      <c r="C32" s="9" t="s">
        <v>53</v>
      </c>
      <c r="D32" s="72" t="s">
        <v>66</v>
      </c>
      <c r="E32" s="422" t="s">
        <v>67</v>
      </c>
      <c r="F32" s="418"/>
      <c r="G32" s="58" t="s">
        <v>68</v>
      </c>
      <c r="H32" s="59" t="s">
        <v>56</v>
      </c>
    </row>
    <row r="33" spans="1:8" ht="25.5" customHeight="1">
      <c r="A33" s="385"/>
      <c r="B33" s="387" t="s">
        <v>57</v>
      </c>
      <c r="C33" s="220" t="s">
        <v>29</v>
      </c>
      <c r="D33" s="236" t="str">
        <f>_xlfn.XLOOKUP(C33,'05_見積書整理表'!B:B,'05_見積書整理表'!C:C,"")</f>
        <v/>
      </c>
      <c r="E33" s="377" t="str">
        <f>_xlfn.XLOOKUP(C33,'05_見積書整理表'!B:B,'05_見積書整理表'!D:D,"")</f>
        <v/>
      </c>
      <c r="F33" s="377"/>
      <c r="G33" s="237" t="str">
        <f>_xlfn.XLOOKUP(C33,'05_見積書整理表'!B:B,'05_見積書整理表'!G:G,"")</f>
        <v/>
      </c>
      <c r="H33" s="238" t="str">
        <f>_xlfn.XLOOKUP(C33,'05_見積書整理表'!B:B,'05_見積書整理表'!O:O,"")</f>
        <v/>
      </c>
    </row>
    <row r="34" spans="1:8" ht="25.5" customHeight="1">
      <c r="A34" s="385"/>
      <c r="B34" s="379"/>
      <c r="C34" s="220" t="s">
        <v>31</v>
      </c>
      <c r="D34" s="236" t="str">
        <f>_xlfn.XLOOKUP(C34,'05_見積書整理表'!B:B,'05_見積書整理表'!C:C,"")</f>
        <v/>
      </c>
      <c r="E34" s="377" t="str">
        <f>_xlfn.XLOOKUP(C34,'05_見積書整理表'!B:B,'05_見積書整理表'!D:D,"")</f>
        <v/>
      </c>
      <c r="F34" s="377"/>
      <c r="G34" s="237" t="str">
        <f>_xlfn.XLOOKUP(C34,'05_見積書整理表'!B:B,'05_見積書整理表'!G:G,"")</f>
        <v/>
      </c>
      <c r="H34" s="238" t="str">
        <f>_xlfn.XLOOKUP(C34,'05_見積書整理表'!B:B,'05_見積書整理表'!O:O,"")</f>
        <v/>
      </c>
    </row>
    <row r="35" spans="1:8" ht="25.5" customHeight="1">
      <c r="A35" s="385"/>
      <c r="B35" s="379"/>
      <c r="C35" s="220" t="s">
        <v>32</v>
      </c>
      <c r="D35" s="236" t="str">
        <f>_xlfn.XLOOKUP(C35,'05_見積書整理表'!B:B,'05_見積書整理表'!C:C,"")</f>
        <v/>
      </c>
      <c r="E35" s="377" t="str">
        <f>_xlfn.XLOOKUP(C35,'05_見積書整理表'!B:B,'05_見積書整理表'!D:D,"")</f>
        <v/>
      </c>
      <c r="F35" s="377"/>
      <c r="G35" s="237" t="str">
        <f>_xlfn.XLOOKUP(C35,'05_見積書整理表'!B:B,'05_見積書整理表'!G:G,"")</f>
        <v/>
      </c>
      <c r="H35" s="238" t="str">
        <f>_xlfn.XLOOKUP(C35,'05_見積書整理表'!B:B,'05_見積書整理表'!O:O,"")</f>
        <v/>
      </c>
    </row>
    <row r="36" spans="1:8" ht="25.5" customHeight="1">
      <c r="A36" s="385"/>
      <c r="B36" s="379"/>
      <c r="C36" s="220" t="s">
        <v>34</v>
      </c>
      <c r="D36" s="236" t="str">
        <f>_xlfn.XLOOKUP(C36,'05_見積書整理表'!B:B,'05_見積書整理表'!C:C,"")</f>
        <v/>
      </c>
      <c r="E36" s="377" t="str">
        <f>_xlfn.XLOOKUP(C36,'05_見積書整理表'!B:B,'05_見積書整理表'!D:D,"")</f>
        <v/>
      </c>
      <c r="F36" s="377"/>
      <c r="G36" s="237" t="str">
        <f>_xlfn.XLOOKUP(C36,'05_見積書整理表'!B:B,'05_見積書整理表'!G:G,"")</f>
        <v/>
      </c>
      <c r="H36" s="238" t="str">
        <f>_xlfn.XLOOKUP(C36,'05_見積書整理表'!B:B,'05_見積書整理表'!O:O,"")</f>
        <v/>
      </c>
    </row>
    <row r="37" spans="1:8" ht="25.5" customHeight="1">
      <c r="A37" s="385"/>
      <c r="B37" s="379"/>
      <c r="C37" s="220" t="s">
        <v>35</v>
      </c>
      <c r="D37" s="236" t="str">
        <f>_xlfn.XLOOKUP(C37,'05_見積書整理表'!B:B,'05_見積書整理表'!C:C,"")</f>
        <v/>
      </c>
      <c r="E37" s="377" t="str">
        <f>_xlfn.XLOOKUP(C37,'05_見積書整理表'!B:B,'05_見積書整理表'!D:D,"")</f>
        <v/>
      </c>
      <c r="F37" s="377"/>
      <c r="G37" s="237" t="str">
        <f>_xlfn.XLOOKUP(C37,'05_見積書整理表'!B:B,'05_見積書整理表'!G:G,"")</f>
        <v/>
      </c>
      <c r="H37" s="238" t="str">
        <f>_xlfn.XLOOKUP(C37,'05_見積書整理表'!B:B,'05_見積書整理表'!O:O,"")</f>
        <v/>
      </c>
    </row>
    <row r="38" spans="1:8" ht="25.5" customHeight="1">
      <c r="A38" s="385"/>
      <c r="B38" s="379"/>
      <c r="C38" s="220" t="s">
        <v>36</v>
      </c>
      <c r="D38" s="236" t="str">
        <f>_xlfn.XLOOKUP(C38,'05_見積書整理表'!B:B,'05_見積書整理表'!C:C,"")</f>
        <v/>
      </c>
      <c r="E38" s="377" t="str">
        <f>_xlfn.XLOOKUP(C38,'05_見積書整理表'!B:B,'05_見積書整理表'!D:D,"")</f>
        <v/>
      </c>
      <c r="F38" s="377"/>
      <c r="G38" s="237" t="str">
        <f>_xlfn.XLOOKUP(C38,'05_見積書整理表'!B:B,'05_見積書整理表'!G:G,"")</f>
        <v/>
      </c>
      <c r="H38" s="238" t="str">
        <f>_xlfn.XLOOKUP(C38,'05_見積書整理表'!B:B,'05_見積書整理表'!O:O,"")</f>
        <v/>
      </c>
    </row>
    <row r="39" spans="1:8" ht="25.5" customHeight="1">
      <c r="A39" s="385"/>
      <c r="B39" s="379"/>
      <c r="C39" s="220" t="s">
        <v>38</v>
      </c>
      <c r="D39" s="236" t="str">
        <f>_xlfn.XLOOKUP(C39,'05_見積書整理表'!B:B,'05_見積書整理表'!C:C,"")</f>
        <v/>
      </c>
      <c r="E39" s="377" t="str">
        <f>_xlfn.XLOOKUP(C39,'05_見積書整理表'!B:B,'05_見積書整理表'!D:D,"")</f>
        <v/>
      </c>
      <c r="F39" s="377"/>
      <c r="G39" s="237" t="str">
        <f>_xlfn.XLOOKUP(C39,'05_見積書整理表'!B:B,'05_見積書整理表'!G:G,"")</f>
        <v/>
      </c>
      <c r="H39" s="238" t="str">
        <f>_xlfn.XLOOKUP(C39,'05_見積書整理表'!B:B,'05_見積書整理表'!O:O,"")</f>
        <v/>
      </c>
    </row>
    <row r="40" spans="1:8" ht="25.5" customHeight="1">
      <c r="A40" s="385"/>
      <c r="B40" s="379"/>
      <c r="C40" s="220" t="s">
        <v>39</v>
      </c>
      <c r="D40" s="236" t="str">
        <f>_xlfn.XLOOKUP(C40,'05_見積書整理表'!B:B,'05_見積書整理表'!C:C,"")</f>
        <v/>
      </c>
      <c r="E40" s="377" t="str">
        <f>_xlfn.XLOOKUP(C40,'05_見積書整理表'!B:B,'05_見積書整理表'!D:D,"")</f>
        <v/>
      </c>
      <c r="F40" s="377"/>
      <c r="G40" s="237" t="str">
        <f>_xlfn.XLOOKUP(C40,'05_見積書整理表'!B:B,'05_見積書整理表'!G:G,"")</f>
        <v/>
      </c>
      <c r="H40" s="238" t="str">
        <f>_xlfn.XLOOKUP(C40,'05_見積書整理表'!B:B,'05_見積書整理表'!O:O,"")</f>
        <v/>
      </c>
    </row>
    <row r="41" spans="1:8" ht="25.5" customHeight="1">
      <c r="A41" s="385"/>
      <c r="B41" s="379"/>
      <c r="C41" s="220" t="s">
        <v>40</v>
      </c>
      <c r="D41" s="236" t="str">
        <f>_xlfn.XLOOKUP(C41,'05_見積書整理表'!B:B,'05_見積書整理表'!C:C,"")</f>
        <v/>
      </c>
      <c r="E41" s="377" t="str">
        <f>_xlfn.XLOOKUP(C41,'05_見積書整理表'!B:B,'05_見積書整理表'!D:D,"")</f>
        <v/>
      </c>
      <c r="F41" s="377"/>
      <c r="G41" s="237" t="str">
        <f>_xlfn.XLOOKUP(C41,'05_見積書整理表'!B:B,'05_見積書整理表'!G:G,"")</f>
        <v/>
      </c>
      <c r="H41" s="238" t="str">
        <f>_xlfn.XLOOKUP(C41,'05_見積書整理表'!B:B,'05_見積書整理表'!O:O,"")</f>
        <v/>
      </c>
    </row>
    <row r="42" spans="1:8" ht="25.5" customHeight="1">
      <c r="A42" s="385"/>
      <c r="B42" s="379"/>
      <c r="C42" s="98"/>
      <c r="D42" s="222"/>
      <c r="E42" s="399" t="s">
        <v>251</v>
      </c>
      <c r="F42" s="401"/>
      <c r="G42" s="60"/>
      <c r="H42" s="44"/>
    </row>
    <row r="43" spans="1:8" ht="25.5" customHeight="1">
      <c r="A43" s="385"/>
      <c r="B43" s="388"/>
      <c r="C43" s="98"/>
      <c r="D43" s="219"/>
      <c r="E43" s="378"/>
      <c r="F43" s="378"/>
      <c r="G43" s="64" t="s">
        <v>69</v>
      </c>
      <c r="H43" s="232">
        <f>SUM(H33:H41)</f>
        <v>0</v>
      </c>
    </row>
    <row r="44" spans="1:8" ht="25.5" customHeight="1">
      <c r="A44" s="385"/>
      <c r="B44" s="379" t="s">
        <v>59</v>
      </c>
      <c r="C44" s="414"/>
      <c r="D44" s="61"/>
      <c r="E44" s="381"/>
      <c r="F44" s="382"/>
      <c r="G44" s="65"/>
      <c r="H44" s="46"/>
    </row>
    <row r="45" spans="1:8" ht="25.5" customHeight="1">
      <c r="A45" s="385"/>
      <c r="B45" s="379"/>
      <c r="C45" s="415"/>
      <c r="D45" s="61"/>
      <c r="E45" s="381"/>
      <c r="F45" s="382"/>
      <c r="G45" s="62"/>
      <c r="H45" s="46"/>
    </row>
    <row r="46" spans="1:8" ht="25.5" customHeight="1">
      <c r="A46" s="385"/>
      <c r="B46" s="379"/>
      <c r="C46" s="415"/>
      <c r="D46" s="61"/>
      <c r="E46" s="381"/>
      <c r="F46" s="382"/>
      <c r="G46" s="62"/>
      <c r="H46" s="46"/>
    </row>
    <row r="47" spans="1:8" ht="25.5" customHeight="1">
      <c r="A47" s="385"/>
      <c r="B47" s="379"/>
      <c r="C47" s="415"/>
      <c r="D47" s="61"/>
      <c r="E47" s="381"/>
      <c r="F47" s="382"/>
      <c r="G47" s="62"/>
      <c r="H47" s="46"/>
    </row>
    <row r="48" spans="1:8" ht="25.5" customHeight="1">
      <c r="A48" s="385"/>
      <c r="B48" s="379"/>
      <c r="C48" s="415"/>
      <c r="D48" s="61"/>
      <c r="E48" s="381"/>
      <c r="F48" s="382"/>
      <c r="G48" s="62"/>
      <c r="H48" s="46"/>
    </row>
    <row r="49" spans="1:9" ht="25.5" customHeight="1">
      <c r="A49" s="385"/>
      <c r="B49" s="379"/>
      <c r="C49" s="415"/>
      <c r="D49" s="223"/>
      <c r="E49" s="381" t="s">
        <v>251</v>
      </c>
      <c r="F49" s="382"/>
      <c r="G49" s="62"/>
      <c r="H49" s="46"/>
    </row>
    <row r="50" spans="1:9" ht="25.5" customHeight="1" thickBot="1">
      <c r="A50" s="385"/>
      <c r="B50" s="380"/>
      <c r="C50" s="416"/>
      <c r="D50" s="63"/>
      <c r="E50" s="383"/>
      <c r="F50" s="384"/>
      <c r="G50" s="49" t="s">
        <v>70</v>
      </c>
      <c r="H50" s="217"/>
    </row>
    <row r="51" spans="1:9" ht="25.5" customHeight="1" thickBot="1">
      <c r="A51" s="386"/>
      <c r="B51" s="50"/>
      <c r="C51" s="50"/>
      <c r="D51" s="51"/>
      <c r="E51" s="51"/>
      <c r="F51" s="51"/>
      <c r="G51" s="66" t="s">
        <v>71</v>
      </c>
      <c r="H51" s="234">
        <f>H43+H50</f>
        <v>0</v>
      </c>
    </row>
    <row r="52" spans="1:9" ht="25.5" customHeight="1" thickTop="1" thickBot="1">
      <c r="A52" s="375"/>
      <c r="B52" s="376"/>
      <c r="C52" s="376"/>
      <c r="D52" s="376"/>
      <c r="E52" s="376"/>
      <c r="F52" s="376"/>
      <c r="G52" s="67" t="s">
        <v>72</v>
      </c>
      <c r="H52" s="235">
        <f>H18+H31+H51</f>
        <v>0</v>
      </c>
      <c r="I52" s="216" t="s">
        <v>250</v>
      </c>
    </row>
    <row r="53" spans="1:9" ht="25.5" customHeight="1" thickTop="1">
      <c r="H53" s="68"/>
    </row>
    <row r="54" spans="1:9">
      <c r="H54" s="68"/>
    </row>
  </sheetData>
  <mergeCells count="60">
    <mergeCell ref="D6:F6"/>
    <mergeCell ref="C13:C17"/>
    <mergeCell ref="D19:F19"/>
    <mergeCell ref="C26:C30"/>
    <mergeCell ref="C44:C50"/>
    <mergeCell ref="E34:F34"/>
    <mergeCell ref="D17:F17"/>
    <mergeCell ref="E32:F32"/>
    <mergeCell ref="D29:F29"/>
    <mergeCell ref="D30:F30"/>
    <mergeCell ref="E37:F37"/>
    <mergeCell ref="E38:F38"/>
    <mergeCell ref="E39:F39"/>
    <mergeCell ref="E33:F33"/>
    <mergeCell ref="D11:F11"/>
    <mergeCell ref="E42:F42"/>
    <mergeCell ref="I1:K1"/>
    <mergeCell ref="A4:H4"/>
    <mergeCell ref="A5:E5"/>
    <mergeCell ref="F5:H5"/>
    <mergeCell ref="A6:A18"/>
    <mergeCell ref="B7:B12"/>
    <mergeCell ref="D7:F7"/>
    <mergeCell ref="D8:F8"/>
    <mergeCell ref="D9:F9"/>
    <mergeCell ref="D10:F10"/>
    <mergeCell ref="D12:F12"/>
    <mergeCell ref="B13:B17"/>
    <mergeCell ref="D13:F13"/>
    <mergeCell ref="D14:F14"/>
    <mergeCell ref="D15:F15"/>
    <mergeCell ref="D16:F16"/>
    <mergeCell ref="A19:A31"/>
    <mergeCell ref="B20:B25"/>
    <mergeCell ref="D20:F20"/>
    <mergeCell ref="D21:F21"/>
    <mergeCell ref="D22:F22"/>
    <mergeCell ref="D23:F23"/>
    <mergeCell ref="D25:F25"/>
    <mergeCell ref="B26:B30"/>
    <mergeCell ref="D26:F26"/>
    <mergeCell ref="D27:F27"/>
    <mergeCell ref="D28:F28"/>
    <mergeCell ref="D24:F24"/>
    <mergeCell ref="A52:F52"/>
    <mergeCell ref="E41:F41"/>
    <mergeCell ref="E43:F43"/>
    <mergeCell ref="B44:B50"/>
    <mergeCell ref="E44:F44"/>
    <mergeCell ref="E45:F45"/>
    <mergeCell ref="E46:F46"/>
    <mergeCell ref="E47:F47"/>
    <mergeCell ref="E48:F48"/>
    <mergeCell ref="E49:F49"/>
    <mergeCell ref="E50:F50"/>
    <mergeCell ref="A32:A51"/>
    <mergeCell ref="E40:F40"/>
    <mergeCell ref="B33:B43"/>
    <mergeCell ref="E35:F35"/>
    <mergeCell ref="E36:F36"/>
  </mergeCells>
  <phoneticPr fontId="11"/>
  <conditionalFormatting sqref="H17 H30 H50">
    <cfRule type="cellIs" dxfId="93" priority="1" operator="equal">
      <formula>""</formula>
    </cfRule>
  </conditionalFormatting>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1"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9B6B4E8-60E9-4536-B107-5DA5369AF999}">
            <xm:f>H52='05_見積書整理表'!K67</xm:f>
            <x14:dxf>
              <font>
                <color rgb="FFFF0000"/>
              </font>
            </x14:dxf>
          </x14:cfRule>
          <xm:sqref>I52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pageSetUpPr fitToPage="1"/>
  </sheetPr>
  <dimension ref="A1:G28"/>
  <sheetViews>
    <sheetView view="pageBreakPreview" zoomScaleNormal="85" zoomScaleSheetLayoutView="100" workbookViewId="0">
      <selection activeCell="A4" sqref="A4"/>
    </sheetView>
  </sheetViews>
  <sheetFormatPr defaultRowHeight="13"/>
  <cols>
    <col min="1" max="2" width="20.6328125" customWidth="1"/>
    <col min="3" max="6" width="8.36328125" customWidth="1"/>
    <col min="7" max="7" width="25.81640625" customWidth="1"/>
    <col min="8" max="8" width="12.08984375" bestFit="1" customWidth="1"/>
  </cols>
  <sheetData>
    <row r="1" spans="1:7">
      <c r="F1" s="427" t="s">
        <v>258</v>
      </c>
      <c r="G1" s="427"/>
    </row>
    <row r="2" spans="1:7" ht="6.75" customHeight="1"/>
    <row r="3" spans="1:7" ht="28.5" customHeight="1">
      <c r="A3" s="351" t="s">
        <v>280</v>
      </c>
      <c r="B3" s="352"/>
      <c r="C3" s="352"/>
      <c r="D3" s="352"/>
      <c r="E3" s="352"/>
      <c r="F3" s="352"/>
      <c r="G3" s="352"/>
    </row>
    <row r="4" spans="1:7" s="5" customFormat="1" ht="5.25" customHeight="1">
      <c r="A4" s="4"/>
      <c r="B4" s="4"/>
      <c r="C4" s="4"/>
      <c r="D4" s="4"/>
      <c r="E4" s="4"/>
      <c r="F4" s="4"/>
      <c r="G4" s="4"/>
    </row>
    <row r="5" spans="1:7" ht="13.5" thickBot="1">
      <c r="F5" s="76" t="s">
        <v>73</v>
      </c>
      <c r="G5" s="240">
        <f>'02_様式5-1'!B8</f>
        <v>0</v>
      </c>
    </row>
    <row r="6" spans="1:7" ht="29.25" customHeight="1">
      <c r="A6" s="428" t="s">
        <v>74</v>
      </c>
      <c r="B6" s="430" t="s">
        <v>75</v>
      </c>
      <c r="C6" s="432" t="s">
        <v>76</v>
      </c>
      <c r="D6" s="430"/>
      <c r="E6" s="430" t="s">
        <v>77</v>
      </c>
      <c r="F6" s="430"/>
      <c r="G6" s="433" t="s">
        <v>78</v>
      </c>
    </row>
    <row r="7" spans="1:7" ht="29.25" customHeight="1">
      <c r="A7" s="429"/>
      <c r="B7" s="431"/>
      <c r="C7" s="77" t="s">
        <v>79</v>
      </c>
      <c r="D7" s="99" t="s">
        <v>80</v>
      </c>
      <c r="E7" s="99" t="s">
        <v>81</v>
      </c>
      <c r="F7" s="99" t="s">
        <v>82</v>
      </c>
      <c r="G7" s="434"/>
    </row>
    <row r="8" spans="1:7" ht="20.25" customHeight="1">
      <c r="A8" s="89"/>
      <c r="B8" s="78"/>
      <c r="D8" s="79"/>
      <c r="F8" s="79"/>
      <c r="G8" s="80"/>
    </row>
    <row r="9" spans="1:7" ht="20.25" customHeight="1">
      <c r="A9" s="89"/>
      <c r="B9" s="78"/>
      <c r="D9" s="78"/>
      <c r="F9" s="78"/>
      <c r="G9" s="80"/>
    </row>
    <row r="10" spans="1:7" ht="20.25" customHeight="1">
      <c r="A10" s="89"/>
      <c r="B10" s="78"/>
      <c r="D10" s="78"/>
      <c r="F10" s="78"/>
      <c r="G10" s="80"/>
    </row>
    <row r="11" spans="1:7" ht="20.25" customHeight="1">
      <c r="A11" s="89"/>
      <c r="B11" s="78"/>
      <c r="D11" s="78"/>
      <c r="F11" s="78"/>
      <c r="G11" s="80"/>
    </row>
    <row r="12" spans="1:7" ht="20.25" customHeight="1">
      <c r="A12" s="89"/>
      <c r="B12" s="78"/>
      <c r="D12" s="78"/>
      <c r="F12" s="78"/>
      <c r="G12" s="80"/>
    </row>
    <row r="13" spans="1:7" ht="20.25" customHeight="1">
      <c r="A13" s="89"/>
      <c r="B13" s="78"/>
      <c r="D13" s="78"/>
      <c r="F13" s="78"/>
      <c r="G13" s="80"/>
    </row>
    <row r="14" spans="1:7" ht="20.25" customHeight="1">
      <c r="A14" s="89"/>
      <c r="B14" s="78"/>
      <c r="D14" s="78"/>
      <c r="F14" s="78"/>
      <c r="G14" s="80"/>
    </row>
    <row r="15" spans="1:7" ht="20.25" customHeight="1">
      <c r="A15" s="89"/>
      <c r="B15" s="78"/>
      <c r="D15" s="78"/>
      <c r="F15" s="78"/>
      <c r="G15" s="80"/>
    </row>
    <row r="16" spans="1:7" ht="20.25" customHeight="1">
      <c r="A16" s="89"/>
      <c r="B16" s="78"/>
      <c r="D16" s="78"/>
      <c r="F16" s="78"/>
      <c r="G16" s="80"/>
    </row>
    <row r="17" spans="1:7" ht="20.25" customHeight="1">
      <c r="A17" s="89"/>
      <c r="B17" s="78"/>
      <c r="D17" s="78"/>
      <c r="F17" s="78"/>
      <c r="G17" s="80"/>
    </row>
    <row r="18" spans="1:7" ht="20.25" customHeight="1">
      <c r="A18" s="89"/>
      <c r="B18" s="78"/>
      <c r="D18" s="78"/>
      <c r="F18" s="78"/>
      <c r="G18" s="80"/>
    </row>
    <row r="19" spans="1:7" ht="20.25" customHeight="1">
      <c r="A19" s="89" t="s">
        <v>83</v>
      </c>
      <c r="B19" s="78"/>
      <c r="D19" s="78"/>
      <c r="F19" s="78"/>
      <c r="G19" s="80"/>
    </row>
    <row r="20" spans="1:7" ht="20.25" customHeight="1">
      <c r="A20" s="89"/>
      <c r="B20" s="78"/>
      <c r="D20" s="78"/>
      <c r="F20" s="78"/>
      <c r="G20" s="80"/>
    </row>
    <row r="21" spans="1:7" ht="20.25" customHeight="1">
      <c r="A21" s="89"/>
      <c r="B21" s="78"/>
      <c r="D21" s="78"/>
      <c r="F21" s="78"/>
      <c r="G21" s="80"/>
    </row>
    <row r="22" spans="1:7" ht="20.25" customHeight="1">
      <c r="A22" s="89"/>
      <c r="B22" s="78"/>
      <c r="D22" s="78"/>
      <c r="F22" s="78"/>
      <c r="G22" s="80"/>
    </row>
    <row r="23" spans="1:7" ht="20.25" customHeight="1">
      <c r="A23" s="89"/>
      <c r="B23" s="78"/>
      <c r="D23" s="78"/>
      <c r="F23" s="78"/>
      <c r="G23" s="80"/>
    </row>
    <row r="24" spans="1:7" ht="29.25" customHeight="1" thickBot="1">
      <c r="A24" s="424" t="s">
        <v>84</v>
      </c>
      <c r="B24" s="425"/>
      <c r="C24" s="241">
        <f>SUM(C8:C23)</f>
        <v>0</v>
      </c>
      <c r="D24" s="241">
        <f>SUM(D8:D23)</f>
        <v>0</v>
      </c>
      <c r="E24" s="241">
        <f>SUM(E8:E23)</f>
        <v>0</v>
      </c>
      <c r="F24" s="241">
        <f>SUM(F8:F23)</f>
        <v>0</v>
      </c>
      <c r="G24" s="90"/>
    </row>
    <row r="25" spans="1:7" ht="5.25" customHeight="1">
      <c r="A25" s="426"/>
      <c r="B25" s="426"/>
      <c r="C25" s="426"/>
      <c r="D25" s="426"/>
      <c r="E25" s="426"/>
      <c r="F25" s="426"/>
      <c r="G25" s="426"/>
    </row>
    <row r="26" spans="1:7">
      <c r="A26" s="423" t="s">
        <v>85</v>
      </c>
      <c r="B26" s="423"/>
      <c r="C26" s="423"/>
      <c r="D26" s="423"/>
      <c r="E26" s="423"/>
      <c r="F26" s="423"/>
      <c r="G26" s="423"/>
    </row>
    <row r="27" spans="1:7">
      <c r="A27" s="423" t="s">
        <v>86</v>
      </c>
      <c r="B27" s="423"/>
      <c r="C27" s="423"/>
      <c r="D27" s="423"/>
      <c r="E27" s="423"/>
      <c r="F27" s="423"/>
      <c r="G27" s="423"/>
    </row>
    <row r="28" spans="1:7">
      <c r="A28" s="423" t="s">
        <v>87</v>
      </c>
      <c r="B28" s="423"/>
      <c r="C28" s="423"/>
      <c r="D28" s="423"/>
      <c r="E28" s="423"/>
      <c r="F28" s="423"/>
      <c r="G28" s="423"/>
    </row>
  </sheetData>
  <dataConsolidate/>
  <mergeCells count="12">
    <mergeCell ref="F1:G1"/>
    <mergeCell ref="A3:G3"/>
    <mergeCell ref="A6:A7"/>
    <mergeCell ref="B6:B7"/>
    <mergeCell ref="C6:D6"/>
    <mergeCell ref="E6:F6"/>
    <mergeCell ref="G6:G7"/>
    <mergeCell ref="A26:G26"/>
    <mergeCell ref="A27:G27"/>
    <mergeCell ref="A28:G28"/>
    <mergeCell ref="A24:B24"/>
    <mergeCell ref="A25:G25"/>
  </mergeCells>
  <phoneticPr fontId="11"/>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382C-D25E-4388-830B-26FB4C393781}">
  <sheetPr>
    <tabColor rgb="FF00B0F0"/>
    <pageSetUpPr fitToPage="1"/>
  </sheetPr>
  <dimension ref="A1:Q69"/>
  <sheetViews>
    <sheetView view="pageBreakPreview" zoomScale="80" zoomScaleNormal="90" zoomScaleSheetLayoutView="80" workbookViewId="0">
      <selection activeCell="J20" sqref="J20"/>
    </sheetView>
  </sheetViews>
  <sheetFormatPr defaultColWidth="9" defaultRowHeight="13"/>
  <cols>
    <col min="1" max="1" width="5.453125" style="129" customWidth="1"/>
    <col min="2" max="2" width="7.453125" style="130" customWidth="1"/>
    <col min="3" max="3" width="11.08984375" style="129" customWidth="1"/>
    <col min="4" max="4" width="16.453125" style="129" customWidth="1"/>
    <col min="5" max="5" width="16.6328125" style="129" customWidth="1"/>
    <col min="6" max="6" width="11.36328125" style="129" customWidth="1"/>
    <col min="7" max="8" width="9.08984375" style="129" customWidth="1"/>
    <col min="9" max="9" width="14.453125" style="129" customWidth="1"/>
    <col min="10" max="10" width="15.453125" style="129" customWidth="1"/>
    <col min="11" max="11" width="12.81640625" style="129" customWidth="1"/>
    <col min="12" max="12" width="10.453125" style="129" customWidth="1"/>
    <col min="13" max="13" width="6.453125" style="129" customWidth="1"/>
    <col min="14" max="14" width="13.453125" style="129" customWidth="1"/>
    <col min="15" max="15" width="13" style="129" customWidth="1"/>
    <col min="16" max="16" width="11.81640625" style="129" customWidth="1"/>
    <col min="17" max="17" width="16" style="129" customWidth="1"/>
    <col min="18" max="16384" width="9" style="129"/>
  </cols>
  <sheetData>
    <row r="1" spans="1:17">
      <c r="Q1" s="131" t="s">
        <v>175</v>
      </c>
    </row>
    <row r="4" spans="1:17" ht="21.75" customHeight="1">
      <c r="B4" s="435" t="s">
        <v>176</v>
      </c>
      <c r="C4" s="435"/>
      <c r="D4" s="435"/>
      <c r="E4" s="435"/>
      <c r="F4" s="435"/>
      <c r="G4" s="435"/>
      <c r="H4" s="435"/>
      <c r="I4" s="435"/>
      <c r="J4" s="435"/>
      <c r="K4" s="435"/>
      <c r="L4" s="435"/>
      <c r="M4" s="435"/>
      <c r="N4" s="435"/>
      <c r="O4" s="435"/>
      <c r="P4" s="435"/>
      <c r="Q4" s="435"/>
    </row>
    <row r="5" spans="1:17" ht="13.5" thickBot="1"/>
    <row r="6" spans="1:17" ht="27" customHeight="1" thickBot="1">
      <c r="C6" s="266" t="s">
        <v>138</v>
      </c>
      <c r="D6" s="264">
        <f>'02_様式5-1'!G7</f>
        <v>0</v>
      </c>
      <c r="E6" s="265" t="s">
        <v>177</v>
      </c>
      <c r="F6" s="436">
        <f>'02_様式5-1'!B8</f>
        <v>0</v>
      </c>
      <c r="G6" s="436"/>
      <c r="H6" s="437"/>
      <c r="I6" s="266" t="s">
        <v>178</v>
      </c>
      <c r="J6" s="438" t="s">
        <v>237</v>
      </c>
      <c r="K6" s="439"/>
      <c r="L6" s="265" t="s">
        <v>179</v>
      </c>
      <c r="M6" s="440">
        <f>'02_様式5-1'!B10</f>
        <v>0</v>
      </c>
      <c r="N6" s="441"/>
      <c r="O6" s="441"/>
      <c r="P6" s="441"/>
      <c r="Q6" s="442"/>
    </row>
    <row r="8" spans="1:17" ht="13.5" thickBot="1">
      <c r="F8" s="132" t="s">
        <v>180</v>
      </c>
      <c r="I8" s="132" t="s">
        <v>180</v>
      </c>
      <c r="J8" s="132" t="s">
        <v>180</v>
      </c>
      <c r="K8" s="132" t="s">
        <v>180</v>
      </c>
    </row>
    <row r="9" spans="1:17" ht="56.25" customHeight="1">
      <c r="A9" s="133" t="s">
        <v>181</v>
      </c>
      <c r="B9" s="134" t="s">
        <v>53</v>
      </c>
      <c r="C9" s="135" t="s">
        <v>182</v>
      </c>
      <c r="D9" s="218" t="s">
        <v>249</v>
      </c>
      <c r="E9" s="136" t="s">
        <v>183</v>
      </c>
      <c r="F9" s="136" t="s">
        <v>184</v>
      </c>
      <c r="G9" s="137" t="s">
        <v>185</v>
      </c>
      <c r="H9" s="136" t="s">
        <v>186</v>
      </c>
      <c r="I9" s="136" t="s">
        <v>187</v>
      </c>
      <c r="J9" s="136" t="s">
        <v>188</v>
      </c>
      <c r="K9" s="138" t="s">
        <v>189</v>
      </c>
      <c r="L9" s="139" t="s">
        <v>190</v>
      </c>
      <c r="M9" s="140"/>
      <c r="O9" s="141" t="s">
        <v>191</v>
      </c>
      <c r="P9" s="141" t="s">
        <v>192</v>
      </c>
      <c r="Q9" s="142" t="s">
        <v>193</v>
      </c>
    </row>
    <row r="10" spans="1:17" s="151" customFormat="1" ht="63" customHeight="1" thickBot="1">
      <c r="A10" s="143" t="s">
        <v>194</v>
      </c>
      <c r="B10" s="144" t="s">
        <v>195</v>
      </c>
      <c r="C10" s="145" t="s">
        <v>196</v>
      </c>
      <c r="D10" s="267" t="s">
        <v>197</v>
      </c>
      <c r="E10" s="146" t="s">
        <v>198</v>
      </c>
      <c r="F10" s="146" t="s">
        <v>199</v>
      </c>
      <c r="G10" s="267" t="s">
        <v>197</v>
      </c>
      <c r="H10" s="267" t="s">
        <v>197</v>
      </c>
      <c r="I10" s="267" t="s">
        <v>197</v>
      </c>
      <c r="J10" s="146" t="s">
        <v>196</v>
      </c>
      <c r="K10" s="147" t="s">
        <v>199</v>
      </c>
      <c r="L10" s="144" t="s">
        <v>196</v>
      </c>
      <c r="M10" s="148"/>
      <c r="N10" s="149"/>
      <c r="O10" s="150" t="s">
        <v>199</v>
      </c>
      <c r="P10" s="150" t="s">
        <v>199</v>
      </c>
      <c r="Q10" s="144" t="s">
        <v>200</v>
      </c>
    </row>
    <row r="11" spans="1:17">
      <c r="A11" s="130">
        <v>1</v>
      </c>
      <c r="B11" s="152"/>
      <c r="C11" s="153"/>
      <c r="D11" s="154"/>
      <c r="E11" s="155"/>
      <c r="F11" s="242" t="str">
        <f t="shared" ref="F11:F55" si="0">IFERROR(I11/(G11+H11),"0")</f>
        <v>0</v>
      </c>
      <c r="G11" s="156"/>
      <c r="H11" s="156"/>
      <c r="I11" s="157"/>
      <c r="J11" s="156"/>
      <c r="K11" s="244">
        <f t="shared" ref="K11:K55" si="1">IFERROR(I11+J11,"0")</f>
        <v>0</v>
      </c>
      <c r="L11" s="158"/>
      <c r="M11" s="159"/>
      <c r="O11" s="260" t="str">
        <f t="shared" ref="O11:O55" si="2">IFERROR(F11*G11+J11/(G11+H11)*G11,"0")</f>
        <v>0</v>
      </c>
      <c r="P11" s="260" t="str">
        <f t="shared" ref="P11:P55" si="3">IFERROR(F11*H11+J11/(G11+H11)*H11,"0")</f>
        <v>0</v>
      </c>
      <c r="Q11" s="261">
        <f t="shared" ref="Q11:Q55" si="4">IF(AND(ABS(J11)&gt;=0,OR(E11="（イ）複数項目に係る経費",E11="（ア）全体に係る経費")),J11,0)</f>
        <v>0</v>
      </c>
    </row>
    <row r="12" spans="1:17">
      <c r="A12" s="130">
        <v>2</v>
      </c>
      <c r="B12" s="160"/>
      <c r="C12" s="161"/>
      <c r="D12" s="162"/>
      <c r="E12" s="163"/>
      <c r="F12" s="242" t="str">
        <f t="shared" si="0"/>
        <v>0</v>
      </c>
      <c r="G12" s="164"/>
      <c r="H12" s="164"/>
      <c r="I12" s="165"/>
      <c r="J12" s="164"/>
      <c r="K12" s="244">
        <f t="shared" si="1"/>
        <v>0</v>
      </c>
      <c r="L12" s="166"/>
      <c r="M12" s="159"/>
      <c r="O12" s="256" t="str">
        <f t="shared" si="2"/>
        <v>0</v>
      </c>
      <c r="P12" s="256" t="str">
        <f t="shared" si="3"/>
        <v>0</v>
      </c>
      <c r="Q12" s="257">
        <f t="shared" si="4"/>
        <v>0</v>
      </c>
    </row>
    <row r="13" spans="1:17">
      <c r="A13" s="130">
        <v>3</v>
      </c>
      <c r="B13" s="160"/>
      <c r="C13" s="161"/>
      <c r="D13" s="162"/>
      <c r="E13" s="163"/>
      <c r="F13" s="242" t="str">
        <f t="shared" si="0"/>
        <v>0</v>
      </c>
      <c r="G13" s="164"/>
      <c r="H13" s="164"/>
      <c r="I13" s="165"/>
      <c r="J13" s="164"/>
      <c r="K13" s="244">
        <f t="shared" si="1"/>
        <v>0</v>
      </c>
      <c r="L13" s="166"/>
      <c r="M13" s="159"/>
      <c r="O13" s="256" t="str">
        <f t="shared" si="2"/>
        <v>0</v>
      </c>
      <c r="P13" s="256" t="str">
        <f t="shared" si="3"/>
        <v>0</v>
      </c>
      <c r="Q13" s="257">
        <f t="shared" si="4"/>
        <v>0</v>
      </c>
    </row>
    <row r="14" spans="1:17">
      <c r="A14" s="130">
        <v>4</v>
      </c>
      <c r="B14" s="160"/>
      <c r="C14" s="161"/>
      <c r="D14" s="162"/>
      <c r="E14" s="163"/>
      <c r="F14" s="242" t="str">
        <f t="shared" si="0"/>
        <v>0</v>
      </c>
      <c r="G14" s="164"/>
      <c r="H14" s="164"/>
      <c r="I14" s="165"/>
      <c r="J14" s="164"/>
      <c r="K14" s="244">
        <f t="shared" si="1"/>
        <v>0</v>
      </c>
      <c r="L14" s="166"/>
      <c r="M14" s="159"/>
      <c r="O14" s="256" t="str">
        <f t="shared" si="2"/>
        <v>0</v>
      </c>
      <c r="P14" s="256" t="str">
        <f t="shared" si="3"/>
        <v>0</v>
      </c>
      <c r="Q14" s="257">
        <f t="shared" si="4"/>
        <v>0</v>
      </c>
    </row>
    <row r="15" spans="1:17">
      <c r="A15" s="130">
        <v>5</v>
      </c>
      <c r="B15" s="160"/>
      <c r="C15" s="161"/>
      <c r="D15" s="162"/>
      <c r="E15" s="163"/>
      <c r="F15" s="242" t="str">
        <f t="shared" si="0"/>
        <v>0</v>
      </c>
      <c r="G15" s="164"/>
      <c r="H15" s="164"/>
      <c r="I15" s="165"/>
      <c r="J15" s="164"/>
      <c r="K15" s="244">
        <f t="shared" si="1"/>
        <v>0</v>
      </c>
      <c r="L15" s="166"/>
      <c r="M15" s="159"/>
      <c r="O15" s="256" t="str">
        <f t="shared" si="2"/>
        <v>0</v>
      </c>
      <c r="P15" s="256" t="str">
        <f t="shared" si="3"/>
        <v>0</v>
      </c>
      <c r="Q15" s="257">
        <f t="shared" si="4"/>
        <v>0</v>
      </c>
    </row>
    <row r="16" spans="1:17">
      <c r="A16" s="130">
        <v>6</v>
      </c>
      <c r="B16" s="160"/>
      <c r="C16" s="161"/>
      <c r="D16" s="162"/>
      <c r="E16" s="163"/>
      <c r="F16" s="242" t="str">
        <f t="shared" si="0"/>
        <v>0</v>
      </c>
      <c r="G16" s="164"/>
      <c r="H16" s="164"/>
      <c r="I16" s="165"/>
      <c r="J16" s="164"/>
      <c r="K16" s="244">
        <f t="shared" si="1"/>
        <v>0</v>
      </c>
      <c r="L16" s="166"/>
      <c r="M16" s="159"/>
      <c r="O16" s="256" t="str">
        <f t="shared" si="2"/>
        <v>0</v>
      </c>
      <c r="P16" s="256" t="str">
        <f t="shared" si="3"/>
        <v>0</v>
      </c>
      <c r="Q16" s="257">
        <f t="shared" si="4"/>
        <v>0</v>
      </c>
    </row>
    <row r="17" spans="1:17">
      <c r="A17" s="130">
        <v>7</v>
      </c>
      <c r="B17" s="160"/>
      <c r="C17" s="161"/>
      <c r="D17" s="162"/>
      <c r="E17" s="163"/>
      <c r="F17" s="242" t="str">
        <f t="shared" si="0"/>
        <v>0</v>
      </c>
      <c r="G17" s="164"/>
      <c r="H17" s="164"/>
      <c r="I17" s="165"/>
      <c r="J17" s="164"/>
      <c r="K17" s="244">
        <f t="shared" si="1"/>
        <v>0</v>
      </c>
      <c r="L17" s="166"/>
      <c r="M17" s="159"/>
      <c r="O17" s="256" t="str">
        <f t="shared" si="2"/>
        <v>0</v>
      </c>
      <c r="P17" s="256" t="str">
        <f t="shared" si="3"/>
        <v>0</v>
      </c>
      <c r="Q17" s="257">
        <f t="shared" si="4"/>
        <v>0</v>
      </c>
    </row>
    <row r="18" spans="1:17">
      <c r="A18" s="130">
        <v>8</v>
      </c>
      <c r="B18" s="160"/>
      <c r="C18" s="161"/>
      <c r="D18" s="162"/>
      <c r="E18" s="163"/>
      <c r="F18" s="242" t="str">
        <f t="shared" si="0"/>
        <v>0</v>
      </c>
      <c r="G18" s="164"/>
      <c r="H18" s="164"/>
      <c r="I18" s="165"/>
      <c r="J18" s="164"/>
      <c r="K18" s="244">
        <f t="shared" si="1"/>
        <v>0</v>
      </c>
      <c r="L18" s="166"/>
      <c r="M18" s="159"/>
      <c r="O18" s="256" t="str">
        <f t="shared" si="2"/>
        <v>0</v>
      </c>
      <c r="P18" s="256" t="str">
        <f t="shared" si="3"/>
        <v>0</v>
      </c>
      <c r="Q18" s="257">
        <f t="shared" si="4"/>
        <v>0</v>
      </c>
    </row>
    <row r="19" spans="1:17">
      <c r="A19" s="130">
        <v>9</v>
      </c>
      <c r="B19" s="160"/>
      <c r="C19" s="161"/>
      <c r="D19" s="162"/>
      <c r="E19" s="163"/>
      <c r="F19" s="242" t="str">
        <f t="shared" si="0"/>
        <v>0</v>
      </c>
      <c r="G19" s="164"/>
      <c r="H19" s="164"/>
      <c r="I19" s="165"/>
      <c r="J19" s="164"/>
      <c r="K19" s="244">
        <f t="shared" si="1"/>
        <v>0</v>
      </c>
      <c r="L19" s="166"/>
      <c r="M19" s="159"/>
      <c r="O19" s="256" t="str">
        <f t="shared" si="2"/>
        <v>0</v>
      </c>
      <c r="P19" s="256" t="str">
        <f t="shared" si="3"/>
        <v>0</v>
      </c>
      <c r="Q19" s="257">
        <f t="shared" si="4"/>
        <v>0</v>
      </c>
    </row>
    <row r="20" spans="1:17">
      <c r="A20" s="130">
        <v>10</v>
      </c>
      <c r="B20" s="160"/>
      <c r="C20" s="161"/>
      <c r="D20" s="162"/>
      <c r="E20" s="163"/>
      <c r="F20" s="242" t="str">
        <f t="shared" si="0"/>
        <v>0</v>
      </c>
      <c r="G20" s="164"/>
      <c r="H20" s="164"/>
      <c r="I20" s="165"/>
      <c r="J20" s="164"/>
      <c r="K20" s="244">
        <f t="shared" si="1"/>
        <v>0</v>
      </c>
      <c r="L20" s="166"/>
      <c r="M20" s="159"/>
      <c r="O20" s="256" t="str">
        <f t="shared" si="2"/>
        <v>0</v>
      </c>
      <c r="P20" s="256" t="str">
        <f t="shared" si="3"/>
        <v>0</v>
      </c>
      <c r="Q20" s="257">
        <f t="shared" si="4"/>
        <v>0</v>
      </c>
    </row>
    <row r="21" spans="1:17">
      <c r="A21" s="130">
        <v>11</v>
      </c>
      <c r="B21" s="160"/>
      <c r="C21" s="161"/>
      <c r="D21" s="162"/>
      <c r="E21" s="163"/>
      <c r="F21" s="242" t="str">
        <f t="shared" si="0"/>
        <v>0</v>
      </c>
      <c r="G21" s="164"/>
      <c r="H21" s="164"/>
      <c r="I21" s="165"/>
      <c r="J21" s="164"/>
      <c r="K21" s="244">
        <f t="shared" si="1"/>
        <v>0</v>
      </c>
      <c r="L21" s="166"/>
      <c r="M21" s="159"/>
      <c r="O21" s="256" t="str">
        <f t="shared" si="2"/>
        <v>0</v>
      </c>
      <c r="P21" s="256" t="str">
        <f t="shared" si="3"/>
        <v>0</v>
      </c>
      <c r="Q21" s="257">
        <f t="shared" si="4"/>
        <v>0</v>
      </c>
    </row>
    <row r="22" spans="1:17">
      <c r="A22" s="130">
        <v>12</v>
      </c>
      <c r="B22" s="160"/>
      <c r="C22" s="161"/>
      <c r="D22" s="162"/>
      <c r="E22" s="163"/>
      <c r="F22" s="242" t="str">
        <f t="shared" si="0"/>
        <v>0</v>
      </c>
      <c r="G22" s="164"/>
      <c r="H22" s="164"/>
      <c r="I22" s="165"/>
      <c r="J22" s="164"/>
      <c r="K22" s="244">
        <f t="shared" si="1"/>
        <v>0</v>
      </c>
      <c r="L22" s="166"/>
      <c r="M22" s="159"/>
      <c r="O22" s="256" t="str">
        <f t="shared" si="2"/>
        <v>0</v>
      </c>
      <c r="P22" s="256" t="str">
        <f t="shared" si="3"/>
        <v>0</v>
      </c>
      <c r="Q22" s="257">
        <f t="shared" si="4"/>
        <v>0</v>
      </c>
    </row>
    <row r="23" spans="1:17">
      <c r="A23" s="130">
        <v>13</v>
      </c>
      <c r="B23" s="160"/>
      <c r="C23" s="161"/>
      <c r="D23" s="162"/>
      <c r="E23" s="163"/>
      <c r="F23" s="242" t="str">
        <f t="shared" si="0"/>
        <v>0</v>
      </c>
      <c r="G23" s="164"/>
      <c r="H23" s="164"/>
      <c r="I23" s="165"/>
      <c r="J23" s="164"/>
      <c r="K23" s="244">
        <f t="shared" si="1"/>
        <v>0</v>
      </c>
      <c r="L23" s="166"/>
      <c r="M23" s="159"/>
      <c r="O23" s="256" t="str">
        <f t="shared" si="2"/>
        <v>0</v>
      </c>
      <c r="P23" s="256" t="str">
        <f t="shared" si="3"/>
        <v>0</v>
      </c>
      <c r="Q23" s="257">
        <f t="shared" si="4"/>
        <v>0</v>
      </c>
    </row>
    <row r="24" spans="1:17">
      <c r="A24" s="130">
        <v>14</v>
      </c>
      <c r="B24" s="160"/>
      <c r="C24" s="161"/>
      <c r="D24" s="162"/>
      <c r="E24" s="163"/>
      <c r="F24" s="242" t="str">
        <f t="shared" si="0"/>
        <v>0</v>
      </c>
      <c r="G24" s="164"/>
      <c r="H24" s="164"/>
      <c r="I24" s="165"/>
      <c r="J24" s="164"/>
      <c r="K24" s="244">
        <f t="shared" si="1"/>
        <v>0</v>
      </c>
      <c r="L24" s="166"/>
      <c r="M24" s="159"/>
      <c r="O24" s="256" t="str">
        <f t="shared" si="2"/>
        <v>0</v>
      </c>
      <c r="P24" s="256" t="str">
        <f t="shared" si="3"/>
        <v>0</v>
      </c>
      <c r="Q24" s="257">
        <f t="shared" si="4"/>
        <v>0</v>
      </c>
    </row>
    <row r="25" spans="1:17">
      <c r="A25" s="130">
        <v>15</v>
      </c>
      <c r="B25" s="160"/>
      <c r="C25" s="161"/>
      <c r="D25" s="162"/>
      <c r="E25" s="163"/>
      <c r="F25" s="242" t="str">
        <f t="shared" si="0"/>
        <v>0</v>
      </c>
      <c r="G25" s="164"/>
      <c r="H25" s="164"/>
      <c r="I25" s="165"/>
      <c r="J25" s="164"/>
      <c r="K25" s="244">
        <f t="shared" si="1"/>
        <v>0</v>
      </c>
      <c r="L25" s="166"/>
      <c r="M25" s="159"/>
      <c r="O25" s="256" t="str">
        <f t="shared" si="2"/>
        <v>0</v>
      </c>
      <c r="P25" s="256" t="str">
        <f t="shared" si="3"/>
        <v>0</v>
      </c>
      <c r="Q25" s="257">
        <f t="shared" si="4"/>
        <v>0</v>
      </c>
    </row>
    <row r="26" spans="1:17">
      <c r="A26" s="130">
        <v>16</v>
      </c>
      <c r="B26" s="160"/>
      <c r="C26" s="161"/>
      <c r="D26" s="162"/>
      <c r="E26" s="163"/>
      <c r="F26" s="242" t="str">
        <f t="shared" si="0"/>
        <v>0</v>
      </c>
      <c r="G26" s="164"/>
      <c r="H26" s="164"/>
      <c r="I26" s="165"/>
      <c r="J26" s="164"/>
      <c r="K26" s="244">
        <f t="shared" si="1"/>
        <v>0</v>
      </c>
      <c r="L26" s="166"/>
      <c r="M26" s="159"/>
      <c r="O26" s="256" t="str">
        <f t="shared" si="2"/>
        <v>0</v>
      </c>
      <c r="P26" s="256" t="str">
        <f t="shared" si="3"/>
        <v>0</v>
      </c>
      <c r="Q26" s="257">
        <f t="shared" si="4"/>
        <v>0</v>
      </c>
    </row>
    <row r="27" spans="1:17">
      <c r="A27" s="130">
        <v>17</v>
      </c>
      <c r="B27" s="160"/>
      <c r="C27" s="161"/>
      <c r="D27" s="162"/>
      <c r="E27" s="163"/>
      <c r="F27" s="242" t="str">
        <f t="shared" si="0"/>
        <v>0</v>
      </c>
      <c r="G27" s="164"/>
      <c r="H27" s="164"/>
      <c r="I27" s="165"/>
      <c r="J27" s="164"/>
      <c r="K27" s="244">
        <f t="shared" si="1"/>
        <v>0</v>
      </c>
      <c r="L27" s="166"/>
      <c r="M27" s="159"/>
      <c r="O27" s="256" t="str">
        <f t="shared" si="2"/>
        <v>0</v>
      </c>
      <c r="P27" s="256" t="str">
        <f t="shared" si="3"/>
        <v>0</v>
      </c>
      <c r="Q27" s="257">
        <f t="shared" si="4"/>
        <v>0</v>
      </c>
    </row>
    <row r="28" spans="1:17">
      <c r="A28" s="130">
        <v>18</v>
      </c>
      <c r="B28" s="160"/>
      <c r="C28" s="161"/>
      <c r="D28" s="162"/>
      <c r="E28" s="163"/>
      <c r="F28" s="242" t="str">
        <f t="shared" si="0"/>
        <v>0</v>
      </c>
      <c r="G28" s="164"/>
      <c r="H28" s="164"/>
      <c r="I28" s="165"/>
      <c r="J28" s="164"/>
      <c r="K28" s="244">
        <f t="shared" si="1"/>
        <v>0</v>
      </c>
      <c r="L28" s="166"/>
      <c r="M28" s="159"/>
      <c r="O28" s="256" t="str">
        <f t="shared" si="2"/>
        <v>0</v>
      </c>
      <c r="P28" s="256" t="str">
        <f t="shared" si="3"/>
        <v>0</v>
      </c>
      <c r="Q28" s="257">
        <f t="shared" si="4"/>
        <v>0</v>
      </c>
    </row>
    <row r="29" spans="1:17">
      <c r="A29" s="130">
        <v>19</v>
      </c>
      <c r="B29" s="160"/>
      <c r="C29" s="161"/>
      <c r="D29" s="162"/>
      <c r="E29" s="163"/>
      <c r="F29" s="242" t="str">
        <f t="shared" si="0"/>
        <v>0</v>
      </c>
      <c r="G29" s="164"/>
      <c r="H29" s="164"/>
      <c r="I29" s="165"/>
      <c r="J29" s="164"/>
      <c r="K29" s="244">
        <f t="shared" si="1"/>
        <v>0</v>
      </c>
      <c r="L29" s="166"/>
      <c r="M29" s="159"/>
      <c r="O29" s="256" t="str">
        <f t="shared" si="2"/>
        <v>0</v>
      </c>
      <c r="P29" s="256" t="str">
        <f t="shared" si="3"/>
        <v>0</v>
      </c>
      <c r="Q29" s="257">
        <f t="shared" si="4"/>
        <v>0</v>
      </c>
    </row>
    <row r="30" spans="1:17">
      <c r="A30" s="130">
        <v>20</v>
      </c>
      <c r="B30" s="160"/>
      <c r="C30" s="161"/>
      <c r="D30" s="162"/>
      <c r="E30" s="163"/>
      <c r="F30" s="242" t="str">
        <f t="shared" si="0"/>
        <v>0</v>
      </c>
      <c r="G30" s="164"/>
      <c r="H30" s="164"/>
      <c r="I30" s="165"/>
      <c r="J30" s="164"/>
      <c r="K30" s="244">
        <f t="shared" si="1"/>
        <v>0</v>
      </c>
      <c r="L30" s="166"/>
      <c r="M30" s="159"/>
      <c r="O30" s="256" t="str">
        <f t="shared" si="2"/>
        <v>0</v>
      </c>
      <c r="P30" s="256" t="str">
        <f t="shared" si="3"/>
        <v>0</v>
      </c>
      <c r="Q30" s="257">
        <f t="shared" si="4"/>
        <v>0</v>
      </c>
    </row>
    <row r="31" spans="1:17">
      <c r="A31" s="130">
        <v>21</v>
      </c>
      <c r="B31" s="160"/>
      <c r="C31" s="161"/>
      <c r="D31" s="162"/>
      <c r="E31" s="163"/>
      <c r="F31" s="242" t="str">
        <f t="shared" si="0"/>
        <v>0</v>
      </c>
      <c r="G31" s="164"/>
      <c r="H31" s="164"/>
      <c r="I31" s="165"/>
      <c r="J31" s="164"/>
      <c r="K31" s="244">
        <f t="shared" si="1"/>
        <v>0</v>
      </c>
      <c r="L31" s="166"/>
      <c r="M31" s="159"/>
      <c r="O31" s="256" t="str">
        <f t="shared" si="2"/>
        <v>0</v>
      </c>
      <c r="P31" s="256" t="str">
        <f t="shared" si="3"/>
        <v>0</v>
      </c>
      <c r="Q31" s="257">
        <f t="shared" si="4"/>
        <v>0</v>
      </c>
    </row>
    <row r="32" spans="1:17">
      <c r="A32" s="130">
        <v>22</v>
      </c>
      <c r="B32" s="160"/>
      <c r="C32" s="161"/>
      <c r="D32" s="162"/>
      <c r="E32" s="163"/>
      <c r="F32" s="242" t="str">
        <f t="shared" si="0"/>
        <v>0</v>
      </c>
      <c r="G32" s="164"/>
      <c r="H32" s="164"/>
      <c r="I32" s="165"/>
      <c r="J32" s="164"/>
      <c r="K32" s="244">
        <f t="shared" si="1"/>
        <v>0</v>
      </c>
      <c r="L32" s="166"/>
      <c r="M32" s="159"/>
      <c r="O32" s="256" t="str">
        <f t="shared" si="2"/>
        <v>0</v>
      </c>
      <c r="P32" s="256" t="str">
        <f t="shared" si="3"/>
        <v>0</v>
      </c>
      <c r="Q32" s="257">
        <f t="shared" si="4"/>
        <v>0</v>
      </c>
    </row>
    <row r="33" spans="1:17">
      <c r="A33" s="130">
        <v>23</v>
      </c>
      <c r="B33" s="160"/>
      <c r="C33" s="161"/>
      <c r="D33" s="162"/>
      <c r="E33" s="163"/>
      <c r="F33" s="242" t="str">
        <f t="shared" si="0"/>
        <v>0</v>
      </c>
      <c r="G33" s="164"/>
      <c r="H33" s="164"/>
      <c r="I33" s="165"/>
      <c r="J33" s="164"/>
      <c r="K33" s="244">
        <f t="shared" si="1"/>
        <v>0</v>
      </c>
      <c r="L33" s="166"/>
      <c r="M33" s="159"/>
      <c r="O33" s="256" t="str">
        <f t="shared" si="2"/>
        <v>0</v>
      </c>
      <c r="P33" s="256" t="str">
        <f t="shared" si="3"/>
        <v>0</v>
      </c>
      <c r="Q33" s="257">
        <f t="shared" si="4"/>
        <v>0</v>
      </c>
    </row>
    <row r="34" spans="1:17">
      <c r="A34" s="130">
        <v>24</v>
      </c>
      <c r="B34" s="160"/>
      <c r="C34" s="161"/>
      <c r="D34" s="162"/>
      <c r="E34" s="163"/>
      <c r="F34" s="242" t="str">
        <f t="shared" si="0"/>
        <v>0</v>
      </c>
      <c r="G34" s="164"/>
      <c r="H34" s="164"/>
      <c r="I34" s="165"/>
      <c r="J34" s="164"/>
      <c r="K34" s="244">
        <f t="shared" si="1"/>
        <v>0</v>
      </c>
      <c r="L34" s="166"/>
      <c r="M34" s="159"/>
      <c r="O34" s="256" t="str">
        <f t="shared" si="2"/>
        <v>0</v>
      </c>
      <c r="P34" s="256" t="str">
        <f t="shared" si="3"/>
        <v>0</v>
      </c>
      <c r="Q34" s="257">
        <f t="shared" si="4"/>
        <v>0</v>
      </c>
    </row>
    <row r="35" spans="1:17">
      <c r="A35" s="130">
        <v>25</v>
      </c>
      <c r="B35" s="160"/>
      <c r="C35" s="161"/>
      <c r="D35" s="162"/>
      <c r="E35" s="163"/>
      <c r="F35" s="242" t="str">
        <f t="shared" si="0"/>
        <v>0</v>
      </c>
      <c r="G35" s="164"/>
      <c r="H35" s="164"/>
      <c r="I35" s="165"/>
      <c r="J35" s="164"/>
      <c r="K35" s="244">
        <f t="shared" si="1"/>
        <v>0</v>
      </c>
      <c r="L35" s="166"/>
      <c r="M35" s="159"/>
      <c r="O35" s="256" t="str">
        <f t="shared" si="2"/>
        <v>0</v>
      </c>
      <c r="P35" s="256" t="str">
        <f t="shared" si="3"/>
        <v>0</v>
      </c>
      <c r="Q35" s="257">
        <f t="shared" si="4"/>
        <v>0</v>
      </c>
    </row>
    <row r="36" spans="1:17">
      <c r="A36" s="130">
        <v>26</v>
      </c>
      <c r="B36" s="160"/>
      <c r="C36" s="161"/>
      <c r="D36" s="162"/>
      <c r="E36" s="163"/>
      <c r="F36" s="242" t="str">
        <f t="shared" si="0"/>
        <v>0</v>
      </c>
      <c r="G36" s="164"/>
      <c r="H36" s="164"/>
      <c r="I36" s="165"/>
      <c r="J36" s="164"/>
      <c r="K36" s="244">
        <f t="shared" si="1"/>
        <v>0</v>
      </c>
      <c r="L36" s="166"/>
      <c r="M36" s="159"/>
      <c r="O36" s="256" t="str">
        <f t="shared" si="2"/>
        <v>0</v>
      </c>
      <c r="P36" s="256" t="str">
        <f t="shared" si="3"/>
        <v>0</v>
      </c>
      <c r="Q36" s="257">
        <f t="shared" si="4"/>
        <v>0</v>
      </c>
    </row>
    <row r="37" spans="1:17">
      <c r="A37" s="130">
        <v>27</v>
      </c>
      <c r="B37" s="160"/>
      <c r="C37" s="161"/>
      <c r="D37" s="162"/>
      <c r="E37" s="163"/>
      <c r="F37" s="242" t="str">
        <f t="shared" si="0"/>
        <v>0</v>
      </c>
      <c r="G37" s="164"/>
      <c r="H37" s="164"/>
      <c r="I37" s="165"/>
      <c r="J37" s="164"/>
      <c r="K37" s="244">
        <f t="shared" si="1"/>
        <v>0</v>
      </c>
      <c r="L37" s="166"/>
      <c r="M37" s="159"/>
      <c r="O37" s="256" t="str">
        <f t="shared" si="2"/>
        <v>0</v>
      </c>
      <c r="P37" s="256" t="str">
        <f t="shared" si="3"/>
        <v>0</v>
      </c>
      <c r="Q37" s="257">
        <f t="shared" si="4"/>
        <v>0</v>
      </c>
    </row>
    <row r="38" spans="1:17">
      <c r="A38" s="130">
        <v>28</v>
      </c>
      <c r="B38" s="160"/>
      <c r="C38" s="161"/>
      <c r="D38" s="162"/>
      <c r="E38" s="163"/>
      <c r="F38" s="242" t="str">
        <f t="shared" si="0"/>
        <v>0</v>
      </c>
      <c r="G38" s="164"/>
      <c r="H38" s="164"/>
      <c r="I38" s="165"/>
      <c r="J38" s="164"/>
      <c r="K38" s="244">
        <f t="shared" si="1"/>
        <v>0</v>
      </c>
      <c r="L38" s="166"/>
      <c r="M38" s="159"/>
      <c r="O38" s="256" t="str">
        <f t="shared" si="2"/>
        <v>0</v>
      </c>
      <c r="P38" s="256" t="str">
        <f t="shared" si="3"/>
        <v>0</v>
      </c>
      <c r="Q38" s="257">
        <f t="shared" si="4"/>
        <v>0</v>
      </c>
    </row>
    <row r="39" spans="1:17">
      <c r="A39" s="130">
        <v>29</v>
      </c>
      <c r="B39" s="160"/>
      <c r="C39" s="161"/>
      <c r="D39" s="162"/>
      <c r="E39" s="163"/>
      <c r="F39" s="242" t="str">
        <f t="shared" si="0"/>
        <v>0</v>
      </c>
      <c r="G39" s="164"/>
      <c r="H39" s="164"/>
      <c r="I39" s="165"/>
      <c r="J39" s="164"/>
      <c r="K39" s="244">
        <f t="shared" si="1"/>
        <v>0</v>
      </c>
      <c r="L39" s="166"/>
      <c r="M39" s="159"/>
      <c r="O39" s="256" t="str">
        <f t="shared" si="2"/>
        <v>0</v>
      </c>
      <c r="P39" s="256" t="str">
        <f t="shared" si="3"/>
        <v>0</v>
      </c>
      <c r="Q39" s="257">
        <f t="shared" si="4"/>
        <v>0</v>
      </c>
    </row>
    <row r="40" spans="1:17">
      <c r="A40" s="130">
        <v>30</v>
      </c>
      <c r="B40" s="160"/>
      <c r="C40" s="161"/>
      <c r="D40" s="162"/>
      <c r="E40" s="163"/>
      <c r="F40" s="242" t="str">
        <f t="shared" si="0"/>
        <v>0</v>
      </c>
      <c r="G40" s="164"/>
      <c r="H40" s="164"/>
      <c r="I40" s="165"/>
      <c r="J40" s="164"/>
      <c r="K40" s="244">
        <f t="shared" si="1"/>
        <v>0</v>
      </c>
      <c r="L40" s="166"/>
      <c r="M40" s="159"/>
      <c r="O40" s="256" t="str">
        <f t="shared" si="2"/>
        <v>0</v>
      </c>
      <c r="P40" s="256" t="str">
        <f t="shared" si="3"/>
        <v>0</v>
      </c>
      <c r="Q40" s="257">
        <f t="shared" si="4"/>
        <v>0</v>
      </c>
    </row>
    <row r="41" spans="1:17">
      <c r="A41" s="130">
        <v>31</v>
      </c>
      <c r="B41" s="160"/>
      <c r="C41" s="161"/>
      <c r="D41" s="162"/>
      <c r="E41" s="163"/>
      <c r="F41" s="242" t="str">
        <f t="shared" si="0"/>
        <v>0</v>
      </c>
      <c r="G41" s="164"/>
      <c r="H41" s="164"/>
      <c r="I41" s="165"/>
      <c r="J41" s="164"/>
      <c r="K41" s="244">
        <f t="shared" si="1"/>
        <v>0</v>
      </c>
      <c r="L41" s="166"/>
      <c r="M41" s="159"/>
      <c r="O41" s="256" t="str">
        <f t="shared" si="2"/>
        <v>0</v>
      </c>
      <c r="P41" s="256" t="str">
        <f t="shared" si="3"/>
        <v>0</v>
      </c>
      <c r="Q41" s="257">
        <f t="shared" si="4"/>
        <v>0</v>
      </c>
    </row>
    <row r="42" spans="1:17">
      <c r="A42" s="130">
        <v>32</v>
      </c>
      <c r="B42" s="160"/>
      <c r="C42" s="161"/>
      <c r="D42" s="162"/>
      <c r="E42" s="163"/>
      <c r="F42" s="242" t="str">
        <f t="shared" si="0"/>
        <v>0</v>
      </c>
      <c r="G42" s="164"/>
      <c r="H42" s="164"/>
      <c r="I42" s="165"/>
      <c r="J42" s="164"/>
      <c r="K42" s="244">
        <f t="shared" si="1"/>
        <v>0</v>
      </c>
      <c r="L42" s="166"/>
      <c r="M42" s="159"/>
      <c r="O42" s="256" t="str">
        <f t="shared" si="2"/>
        <v>0</v>
      </c>
      <c r="P42" s="256" t="str">
        <f t="shared" si="3"/>
        <v>0</v>
      </c>
      <c r="Q42" s="257">
        <f t="shared" si="4"/>
        <v>0</v>
      </c>
    </row>
    <row r="43" spans="1:17">
      <c r="A43" s="130">
        <v>33</v>
      </c>
      <c r="B43" s="160"/>
      <c r="C43" s="161"/>
      <c r="D43" s="162"/>
      <c r="E43" s="163"/>
      <c r="F43" s="242" t="str">
        <f t="shared" si="0"/>
        <v>0</v>
      </c>
      <c r="G43" s="164"/>
      <c r="H43" s="164"/>
      <c r="I43" s="165"/>
      <c r="J43" s="164"/>
      <c r="K43" s="244">
        <f t="shared" si="1"/>
        <v>0</v>
      </c>
      <c r="L43" s="166"/>
      <c r="M43" s="159"/>
      <c r="O43" s="256" t="str">
        <f t="shared" si="2"/>
        <v>0</v>
      </c>
      <c r="P43" s="256" t="str">
        <f t="shared" si="3"/>
        <v>0</v>
      </c>
      <c r="Q43" s="257">
        <f t="shared" si="4"/>
        <v>0</v>
      </c>
    </row>
    <row r="44" spans="1:17">
      <c r="A44" s="130">
        <v>34</v>
      </c>
      <c r="B44" s="160"/>
      <c r="C44" s="161"/>
      <c r="D44" s="162"/>
      <c r="E44" s="163"/>
      <c r="F44" s="242" t="str">
        <f t="shared" si="0"/>
        <v>0</v>
      </c>
      <c r="G44" s="164"/>
      <c r="H44" s="164"/>
      <c r="I44" s="165"/>
      <c r="J44" s="164"/>
      <c r="K44" s="244">
        <f t="shared" si="1"/>
        <v>0</v>
      </c>
      <c r="L44" s="166"/>
      <c r="M44" s="159"/>
      <c r="O44" s="256" t="str">
        <f t="shared" si="2"/>
        <v>0</v>
      </c>
      <c r="P44" s="256" t="str">
        <f t="shared" si="3"/>
        <v>0</v>
      </c>
      <c r="Q44" s="257">
        <f t="shared" si="4"/>
        <v>0</v>
      </c>
    </row>
    <row r="45" spans="1:17">
      <c r="A45" s="130">
        <v>35</v>
      </c>
      <c r="B45" s="160"/>
      <c r="C45" s="161"/>
      <c r="D45" s="162"/>
      <c r="E45" s="163"/>
      <c r="F45" s="242" t="str">
        <f t="shared" si="0"/>
        <v>0</v>
      </c>
      <c r="G45" s="164"/>
      <c r="H45" s="164"/>
      <c r="I45" s="165"/>
      <c r="J45" s="164"/>
      <c r="K45" s="244">
        <f t="shared" si="1"/>
        <v>0</v>
      </c>
      <c r="L45" s="166"/>
      <c r="M45" s="159"/>
      <c r="O45" s="256" t="str">
        <f t="shared" si="2"/>
        <v>0</v>
      </c>
      <c r="P45" s="256" t="str">
        <f t="shared" si="3"/>
        <v>0</v>
      </c>
      <c r="Q45" s="257">
        <f t="shared" si="4"/>
        <v>0</v>
      </c>
    </row>
    <row r="46" spans="1:17">
      <c r="A46" s="130">
        <v>36</v>
      </c>
      <c r="B46" s="160"/>
      <c r="C46" s="161"/>
      <c r="D46" s="162"/>
      <c r="E46" s="163"/>
      <c r="F46" s="242" t="str">
        <f t="shared" si="0"/>
        <v>0</v>
      </c>
      <c r="G46" s="164"/>
      <c r="H46" s="164"/>
      <c r="I46" s="165"/>
      <c r="J46" s="164"/>
      <c r="K46" s="244">
        <f t="shared" si="1"/>
        <v>0</v>
      </c>
      <c r="L46" s="166"/>
      <c r="M46" s="159"/>
      <c r="O46" s="256" t="str">
        <f t="shared" si="2"/>
        <v>0</v>
      </c>
      <c r="P46" s="256" t="str">
        <f t="shared" si="3"/>
        <v>0</v>
      </c>
      <c r="Q46" s="257">
        <f t="shared" si="4"/>
        <v>0</v>
      </c>
    </row>
    <row r="47" spans="1:17">
      <c r="A47" s="130">
        <v>37</v>
      </c>
      <c r="B47" s="160"/>
      <c r="C47" s="161"/>
      <c r="D47" s="162"/>
      <c r="E47" s="163"/>
      <c r="F47" s="242" t="str">
        <f t="shared" si="0"/>
        <v>0</v>
      </c>
      <c r="G47" s="164"/>
      <c r="H47" s="164"/>
      <c r="I47" s="165"/>
      <c r="J47" s="164"/>
      <c r="K47" s="244">
        <f t="shared" si="1"/>
        <v>0</v>
      </c>
      <c r="L47" s="166"/>
      <c r="M47" s="159"/>
      <c r="O47" s="256" t="str">
        <f t="shared" si="2"/>
        <v>0</v>
      </c>
      <c r="P47" s="256" t="str">
        <f t="shared" si="3"/>
        <v>0</v>
      </c>
      <c r="Q47" s="257">
        <f t="shared" si="4"/>
        <v>0</v>
      </c>
    </row>
    <row r="48" spans="1:17">
      <c r="A48" s="130">
        <v>38</v>
      </c>
      <c r="B48" s="160"/>
      <c r="C48" s="161"/>
      <c r="D48" s="162"/>
      <c r="E48" s="163"/>
      <c r="F48" s="242" t="str">
        <f t="shared" si="0"/>
        <v>0</v>
      </c>
      <c r="G48" s="164"/>
      <c r="H48" s="164"/>
      <c r="I48" s="165"/>
      <c r="J48" s="164"/>
      <c r="K48" s="244">
        <f t="shared" si="1"/>
        <v>0</v>
      </c>
      <c r="L48" s="166"/>
      <c r="M48" s="159"/>
      <c r="O48" s="256" t="str">
        <f t="shared" si="2"/>
        <v>0</v>
      </c>
      <c r="P48" s="256" t="str">
        <f t="shared" si="3"/>
        <v>0</v>
      </c>
      <c r="Q48" s="257">
        <f t="shared" si="4"/>
        <v>0</v>
      </c>
    </row>
    <row r="49" spans="1:17">
      <c r="A49" s="130">
        <v>39</v>
      </c>
      <c r="B49" s="160"/>
      <c r="C49" s="161"/>
      <c r="D49" s="162"/>
      <c r="E49" s="163"/>
      <c r="F49" s="242" t="str">
        <f t="shared" si="0"/>
        <v>0</v>
      </c>
      <c r="G49" s="164"/>
      <c r="H49" s="164"/>
      <c r="I49" s="165"/>
      <c r="J49" s="164"/>
      <c r="K49" s="244">
        <f t="shared" si="1"/>
        <v>0</v>
      </c>
      <c r="L49" s="166"/>
      <c r="M49" s="159"/>
      <c r="O49" s="256" t="str">
        <f t="shared" si="2"/>
        <v>0</v>
      </c>
      <c r="P49" s="256" t="str">
        <f t="shared" si="3"/>
        <v>0</v>
      </c>
      <c r="Q49" s="257">
        <f t="shared" si="4"/>
        <v>0</v>
      </c>
    </row>
    <row r="50" spans="1:17">
      <c r="A50" s="130">
        <v>40</v>
      </c>
      <c r="B50" s="160"/>
      <c r="C50" s="161"/>
      <c r="D50" s="162"/>
      <c r="E50" s="163"/>
      <c r="F50" s="242" t="str">
        <f t="shared" si="0"/>
        <v>0</v>
      </c>
      <c r="G50" s="164"/>
      <c r="H50" s="164"/>
      <c r="I50" s="165"/>
      <c r="J50" s="164"/>
      <c r="K50" s="244">
        <f t="shared" si="1"/>
        <v>0</v>
      </c>
      <c r="L50" s="166"/>
      <c r="M50" s="159"/>
      <c r="O50" s="256" t="str">
        <f t="shared" si="2"/>
        <v>0</v>
      </c>
      <c r="P50" s="256" t="str">
        <f t="shared" si="3"/>
        <v>0</v>
      </c>
      <c r="Q50" s="257">
        <f t="shared" si="4"/>
        <v>0</v>
      </c>
    </row>
    <row r="51" spans="1:17">
      <c r="A51" s="130">
        <v>41</v>
      </c>
      <c r="B51" s="160"/>
      <c r="C51" s="161"/>
      <c r="D51" s="162"/>
      <c r="E51" s="163"/>
      <c r="F51" s="242" t="str">
        <f t="shared" si="0"/>
        <v>0</v>
      </c>
      <c r="G51" s="164"/>
      <c r="H51" s="164"/>
      <c r="I51" s="165"/>
      <c r="J51" s="164"/>
      <c r="K51" s="244">
        <f t="shared" si="1"/>
        <v>0</v>
      </c>
      <c r="L51" s="166"/>
      <c r="M51" s="159"/>
      <c r="O51" s="256" t="str">
        <f t="shared" si="2"/>
        <v>0</v>
      </c>
      <c r="P51" s="256" t="str">
        <f t="shared" si="3"/>
        <v>0</v>
      </c>
      <c r="Q51" s="257">
        <f t="shared" si="4"/>
        <v>0</v>
      </c>
    </row>
    <row r="52" spans="1:17">
      <c r="A52" s="130">
        <v>42</v>
      </c>
      <c r="B52" s="160"/>
      <c r="C52" s="161"/>
      <c r="D52" s="162"/>
      <c r="E52" s="163"/>
      <c r="F52" s="242" t="str">
        <f t="shared" si="0"/>
        <v>0</v>
      </c>
      <c r="G52" s="164"/>
      <c r="H52" s="164"/>
      <c r="I52" s="165"/>
      <c r="J52" s="164"/>
      <c r="K52" s="244">
        <f t="shared" si="1"/>
        <v>0</v>
      </c>
      <c r="L52" s="166"/>
      <c r="M52" s="159"/>
      <c r="O52" s="256" t="str">
        <f t="shared" si="2"/>
        <v>0</v>
      </c>
      <c r="P52" s="256" t="str">
        <f t="shared" si="3"/>
        <v>0</v>
      </c>
      <c r="Q52" s="257">
        <f t="shared" si="4"/>
        <v>0</v>
      </c>
    </row>
    <row r="53" spans="1:17" ht="12" customHeight="1">
      <c r="A53" s="130">
        <v>43</v>
      </c>
      <c r="B53" s="160"/>
      <c r="C53" s="161"/>
      <c r="D53" s="162"/>
      <c r="E53" s="163"/>
      <c r="F53" s="242" t="str">
        <f t="shared" si="0"/>
        <v>0</v>
      </c>
      <c r="G53" s="164"/>
      <c r="H53" s="164"/>
      <c r="I53" s="165"/>
      <c r="J53" s="164"/>
      <c r="K53" s="244">
        <f t="shared" si="1"/>
        <v>0</v>
      </c>
      <c r="L53" s="166"/>
      <c r="M53" s="159"/>
      <c r="O53" s="256" t="str">
        <f t="shared" si="2"/>
        <v>0</v>
      </c>
      <c r="P53" s="256" t="str">
        <f t="shared" si="3"/>
        <v>0</v>
      </c>
      <c r="Q53" s="257">
        <f t="shared" si="4"/>
        <v>0</v>
      </c>
    </row>
    <row r="54" spans="1:17">
      <c r="A54" s="130">
        <v>44</v>
      </c>
      <c r="B54" s="160"/>
      <c r="C54" s="167"/>
      <c r="D54" s="168"/>
      <c r="E54" s="163"/>
      <c r="F54" s="242" t="str">
        <f t="shared" si="0"/>
        <v>0</v>
      </c>
      <c r="G54" s="164"/>
      <c r="H54" s="164"/>
      <c r="I54" s="165"/>
      <c r="J54" s="164"/>
      <c r="K54" s="244">
        <f t="shared" si="1"/>
        <v>0</v>
      </c>
      <c r="L54" s="166"/>
      <c r="M54" s="159"/>
      <c r="O54" s="256" t="str">
        <f t="shared" si="2"/>
        <v>0</v>
      </c>
      <c r="P54" s="256" t="str">
        <f t="shared" si="3"/>
        <v>0</v>
      </c>
      <c r="Q54" s="257">
        <f t="shared" si="4"/>
        <v>0</v>
      </c>
    </row>
    <row r="55" spans="1:17" ht="13.5" thickBot="1">
      <c r="A55" s="130">
        <v>45</v>
      </c>
      <c r="B55" s="169"/>
      <c r="C55" s="170"/>
      <c r="D55" s="171"/>
      <c r="E55" s="172"/>
      <c r="F55" s="243" t="str">
        <f t="shared" si="0"/>
        <v>0</v>
      </c>
      <c r="G55" s="173"/>
      <c r="H55" s="173"/>
      <c r="I55" s="174"/>
      <c r="J55" s="173"/>
      <c r="K55" s="245">
        <f t="shared" si="1"/>
        <v>0</v>
      </c>
      <c r="L55" s="175"/>
      <c r="M55" s="159"/>
      <c r="O55" s="258" t="str">
        <f t="shared" si="2"/>
        <v>0</v>
      </c>
      <c r="P55" s="258" t="str">
        <f t="shared" si="3"/>
        <v>0</v>
      </c>
      <c r="Q55" s="259">
        <f t="shared" si="4"/>
        <v>0</v>
      </c>
    </row>
    <row r="56" spans="1:17" ht="13.5" thickBot="1"/>
    <row r="57" spans="1:17" ht="19.5" customHeight="1" thickBot="1">
      <c r="J57" s="176" t="s">
        <v>201</v>
      </c>
      <c r="K57" s="246">
        <f ca="1">SUM(OFFSET(K11,0,0):K55)</f>
        <v>0</v>
      </c>
      <c r="L57" s="177"/>
      <c r="O57" s="255">
        <f ca="1">SUM(OFFSET(O11,0,0):O55)</f>
        <v>0</v>
      </c>
      <c r="P57" s="255">
        <f ca="1">SUM(OFFSET(P11,0,0):P55)</f>
        <v>0</v>
      </c>
      <c r="Q57" s="255">
        <f ca="1">SUM(OFFSET(Q11,0,0):Q55)</f>
        <v>0</v>
      </c>
    </row>
    <row r="58" spans="1:17" s="178" customFormat="1" ht="16.5" customHeight="1" thickBot="1">
      <c r="B58" s="179"/>
      <c r="J58" s="180"/>
      <c r="K58" s="181"/>
      <c r="O58" s="179" t="s">
        <v>202</v>
      </c>
      <c r="P58" s="179" t="s">
        <v>203</v>
      </c>
      <c r="Q58" s="179" t="s">
        <v>204</v>
      </c>
    </row>
    <row r="59" spans="1:17" ht="19.5" customHeight="1" thickBot="1">
      <c r="J59" s="176"/>
      <c r="K59" s="177"/>
      <c r="N59" s="131" t="s">
        <v>205</v>
      </c>
      <c r="O59" s="247">
        <f ca="1">IFERROR(O$57/($O57+$P57),0)</f>
        <v>0</v>
      </c>
      <c r="P59" s="247">
        <f ca="1">IFERROR(P$57/($O57+$P57),0)</f>
        <v>0</v>
      </c>
      <c r="Q59" s="248">
        <f ca="1">SUM($O$59:$P$59)</f>
        <v>0</v>
      </c>
    </row>
    <row r="60" spans="1:17" ht="19.5" customHeight="1" thickBot="1">
      <c r="J60" s="176"/>
      <c r="K60" s="177"/>
      <c r="N60" s="131" t="s">
        <v>206</v>
      </c>
      <c r="O60" s="249">
        <f ca="1">IFERROR($Q$57*O$59,0)</f>
        <v>0</v>
      </c>
      <c r="P60" s="249">
        <f ca="1">IFERROR($Q$57*P$59,0)</f>
        <v>0</v>
      </c>
      <c r="Q60" s="250">
        <f ca="1">SUM($O$60:$P$60)</f>
        <v>0</v>
      </c>
    </row>
    <row r="61" spans="1:17" ht="19.5" customHeight="1" thickBot="1">
      <c r="J61" s="176"/>
      <c r="K61" s="177"/>
      <c r="M61" s="443" t="s">
        <v>207</v>
      </c>
      <c r="N61" s="444"/>
      <c r="O61" s="251">
        <f ca="1">IFERROR(O$57+O$60,0)</f>
        <v>0</v>
      </c>
      <c r="P61" s="251">
        <f ca="1">IFERROR(P$57+P$60,0)</f>
        <v>0</v>
      </c>
      <c r="Q61" s="252">
        <f ca="1">SUM($O$61:$P$61)</f>
        <v>0</v>
      </c>
    </row>
    <row r="62" spans="1:17" ht="19.5" customHeight="1" thickBot="1">
      <c r="J62" s="176" t="s">
        <v>208</v>
      </c>
      <c r="K62" s="246">
        <f ca="1">K57*0.1</f>
        <v>0</v>
      </c>
      <c r="N62" s="131" t="s">
        <v>209</v>
      </c>
      <c r="O62" s="253">
        <f ca="1">IFERROR($K$62*O$59,0)</f>
        <v>0</v>
      </c>
      <c r="P62" s="253">
        <f ca="1">IFERROR($K$62*P$59,0)</f>
        <v>0</v>
      </c>
      <c r="Q62" s="254">
        <f ca="1">SUM($O$62:$P$62)</f>
        <v>0</v>
      </c>
    </row>
    <row r="63" spans="1:17" ht="19.5" customHeight="1" thickBot="1">
      <c r="J63" s="176"/>
      <c r="K63" s="177"/>
      <c r="O63" s="182" t="s">
        <v>210</v>
      </c>
      <c r="P63" s="183" t="s">
        <v>211</v>
      </c>
    </row>
    <row r="64" spans="1:17" ht="19.5" customHeight="1" thickBot="1">
      <c r="J64" s="176" t="s">
        <v>212</v>
      </c>
      <c r="K64" s="262">
        <f ca="1">IFERROR($K$57+$K$62,0)</f>
        <v>0</v>
      </c>
      <c r="N64" s="131" t="s">
        <v>212</v>
      </c>
      <c r="O64" s="184">
        <f ca="1">IFERROR(SUM(O$61:O$62),0)</f>
        <v>0</v>
      </c>
      <c r="P64" s="262">
        <f ca="1">IFERROR(SUM(P$61:P$62),0)</f>
        <v>0</v>
      </c>
      <c r="Q64" s="262">
        <f ca="1">SUM($Q$61:$Q$62)</f>
        <v>0</v>
      </c>
    </row>
    <row r="66" spans="3:15">
      <c r="M66" s="185"/>
      <c r="N66" s="186" t="s">
        <v>213</v>
      </c>
      <c r="O66" s="187" t="s">
        <v>214</v>
      </c>
    </row>
    <row r="67" spans="3:15">
      <c r="C67" s="185"/>
      <c r="M67" s="186" t="s">
        <v>215</v>
      </c>
      <c r="N67" s="188"/>
      <c r="O67" s="263">
        <f ca="1">O64*N67</f>
        <v>0</v>
      </c>
    </row>
    <row r="68" spans="3:15">
      <c r="C68" s="185"/>
      <c r="M68" s="187" t="s">
        <v>216</v>
      </c>
      <c r="N68" s="188"/>
      <c r="O68" s="263">
        <f ca="1">O64*N68</f>
        <v>0</v>
      </c>
    </row>
    <row r="69" spans="3:15">
      <c r="C69" s="185"/>
    </row>
  </sheetData>
  <mergeCells count="5">
    <mergeCell ref="B4:Q4"/>
    <mergeCell ref="F6:H6"/>
    <mergeCell ref="J6:K6"/>
    <mergeCell ref="M6:Q6"/>
    <mergeCell ref="M61:N61"/>
  </mergeCells>
  <phoneticPr fontId="11"/>
  <conditionalFormatting sqref="Q11:Q55">
    <cfRule type="expression" dxfId="91" priority="1">
      <formula>$E11="（イ）複数項目に係る経費"</formula>
    </cfRule>
  </conditionalFormatting>
  <dataValidations count="1">
    <dataValidation type="list" allowBlank="1" showInputMessage="1" showErrorMessage="1" sqref="E11:E55" xr:uid="{02945952-B0C6-4684-87BF-8BF935146480}">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7B19-DFB5-4C46-9DE0-6646D742A0CE}">
  <sheetPr>
    <tabColor rgb="FF00B0F0"/>
    <pageSetUpPr fitToPage="1"/>
  </sheetPr>
  <dimension ref="B1:P24"/>
  <sheetViews>
    <sheetView showGridLines="0" view="pageBreakPreview" zoomScale="80" zoomScaleNormal="100" zoomScaleSheetLayoutView="80" workbookViewId="0">
      <selection activeCell="B10" sqref="B10:B24"/>
    </sheetView>
  </sheetViews>
  <sheetFormatPr defaultColWidth="9" defaultRowHeight="13"/>
  <cols>
    <col min="1" max="1" width="6.453125" style="129" customWidth="1"/>
    <col min="2" max="2" width="7.6328125" style="129" customWidth="1"/>
    <col min="3" max="3" width="25.81640625" style="129" customWidth="1"/>
    <col min="4" max="4" width="6.453125" style="129" customWidth="1"/>
    <col min="5" max="5" width="27.6328125" style="129" customWidth="1"/>
    <col min="6" max="6" width="32.08984375" style="189" customWidth="1"/>
    <col min="7" max="7" width="30.453125" style="189" customWidth="1"/>
    <col min="8" max="9" width="31.1796875" style="189" customWidth="1"/>
    <col min="10" max="10" width="5" style="129" customWidth="1"/>
    <col min="11" max="16384" width="9" style="129"/>
  </cols>
  <sheetData>
    <row r="1" spans="2:16" ht="14">
      <c r="J1" s="190" t="s">
        <v>257</v>
      </c>
    </row>
    <row r="3" spans="2:16" s="191" customFormat="1" ht="27.75" customHeight="1">
      <c r="B3" s="435" t="s">
        <v>263</v>
      </c>
      <c r="C3" s="435"/>
      <c r="D3" s="435"/>
      <c r="E3" s="435"/>
      <c r="F3" s="435"/>
      <c r="G3" s="435"/>
      <c r="H3" s="435"/>
      <c r="I3" s="435"/>
    </row>
    <row r="4" spans="2:16" s="191" customFormat="1" ht="14.25" customHeight="1">
      <c r="B4" s="192"/>
      <c r="C4" s="192"/>
      <c r="D4" s="192"/>
      <c r="E4" s="192"/>
      <c r="F4" s="192"/>
      <c r="G4" s="192"/>
      <c r="H4" s="192"/>
      <c r="I4" s="192"/>
    </row>
    <row r="5" spans="2:16" s="191" customFormat="1" ht="27.75" customHeight="1">
      <c r="B5" s="458" t="s">
        <v>137</v>
      </c>
      <c r="C5" s="458"/>
      <c r="D5" s="458" t="s">
        <v>138</v>
      </c>
      <c r="E5" s="458"/>
      <c r="F5" s="193" t="s">
        <v>177</v>
      </c>
      <c r="G5" s="193" t="s">
        <v>178</v>
      </c>
      <c r="H5" s="458" t="s">
        <v>179</v>
      </c>
      <c r="I5" s="458"/>
    </row>
    <row r="6" spans="2:16" s="191" customFormat="1" ht="27.75" customHeight="1">
      <c r="B6" s="459">
        <f>'02_様式5-1'!B7</f>
        <v>0</v>
      </c>
      <c r="C6" s="460"/>
      <c r="D6" s="461">
        <f>'02_様式5-1'!G7</f>
        <v>0</v>
      </c>
      <c r="E6" s="461"/>
      <c r="F6" s="268">
        <f>'02_様式5-1'!B8</f>
        <v>0</v>
      </c>
      <c r="G6" s="268" t="s">
        <v>244</v>
      </c>
      <c r="H6" s="461">
        <f>'02_様式5-1'!B10</f>
        <v>0</v>
      </c>
      <c r="I6" s="461"/>
    </row>
    <row r="7" spans="2:16" s="191" customFormat="1" ht="13.5" customHeight="1">
      <c r="B7" s="194"/>
      <c r="C7" s="194"/>
      <c r="D7" s="194"/>
      <c r="E7" s="194"/>
      <c r="F7" s="194"/>
      <c r="G7" s="194"/>
      <c r="H7" s="194"/>
      <c r="I7" s="194"/>
    </row>
    <row r="8" spans="2:16" ht="30" customHeight="1">
      <c r="B8" s="449" t="s">
        <v>217</v>
      </c>
      <c r="C8" s="451" t="s">
        <v>218</v>
      </c>
      <c r="D8" s="450" t="s">
        <v>219</v>
      </c>
      <c r="E8" s="452" t="s">
        <v>255</v>
      </c>
      <c r="F8" s="453"/>
      <c r="G8" s="453"/>
      <c r="H8" s="453"/>
      <c r="I8" s="454"/>
    </row>
    <row r="9" spans="2:16" ht="66" customHeight="1">
      <c r="B9" s="450"/>
      <c r="C9" s="451"/>
      <c r="D9" s="450"/>
      <c r="E9" s="455"/>
      <c r="F9" s="456"/>
      <c r="G9" s="456"/>
      <c r="H9" s="456"/>
      <c r="I9" s="457"/>
    </row>
    <row r="10" spans="2:16" ht="35.25" customHeight="1">
      <c r="B10" s="273" t="s">
        <v>245</v>
      </c>
      <c r="C10" s="269" t="str">
        <f>_xlfn.XLOOKUP(B10,'05_見積書整理表'!B:B,'05_見積書整理表'!D:D,"")</f>
        <v/>
      </c>
      <c r="D10" s="270" t="str">
        <f>_xlfn.XLOOKUP(B10,'05_見積書整理表'!B:B,'05_見積書整理表'!G:G,"")</f>
        <v/>
      </c>
      <c r="E10" s="445"/>
      <c r="F10" s="446"/>
      <c r="G10" s="446"/>
      <c r="H10" s="446"/>
      <c r="I10" s="446"/>
      <c r="P10" s="129" t="str">
        <f>_xlfn.XLOOKUP(B10,'[6]05_見積書整理表'!B:B,'[6]05_見積書整理表'!D:D,"")</f>
        <v/>
      </c>
    </row>
    <row r="11" spans="2:16" ht="35.25" customHeight="1">
      <c r="B11" s="273" t="s">
        <v>246</v>
      </c>
      <c r="C11" s="269" t="str">
        <f>_xlfn.XLOOKUP(B11,'05_見積書整理表'!B:B,'05_見積書整理表'!D:D,"")</f>
        <v/>
      </c>
      <c r="D11" s="270" t="str">
        <f>_xlfn.XLOOKUP(B11,'05_見積書整理表'!B:B,'05_見積書整理表'!G:G,"")</f>
        <v/>
      </c>
      <c r="E11" s="447"/>
      <c r="F11" s="448"/>
      <c r="G11" s="448"/>
      <c r="H11" s="448"/>
      <c r="I11" s="448"/>
    </row>
    <row r="12" spans="2:16" ht="35.25" customHeight="1">
      <c r="B12" s="273" t="s">
        <v>247</v>
      </c>
      <c r="C12" s="269" t="str">
        <f>_xlfn.XLOOKUP(B12,'05_見積書整理表'!B:B,'05_見積書整理表'!D:D,"")</f>
        <v/>
      </c>
      <c r="D12" s="270" t="str">
        <f>_xlfn.XLOOKUP(B12,'05_見積書整理表'!B:B,'05_見積書整理表'!G:G,"")</f>
        <v/>
      </c>
      <c r="E12" s="445"/>
      <c r="F12" s="446"/>
      <c r="G12" s="446"/>
      <c r="H12" s="446"/>
      <c r="I12" s="446"/>
    </row>
    <row r="13" spans="2:16" ht="35.25" customHeight="1">
      <c r="B13" s="273" t="s">
        <v>248</v>
      </c>
      <c r="C13" s="269" t="str">
        <f>_xlfn.XLOOKUP(B13,'05_見積書整理表'!B:B,'05_見積書整理表'!D:D,"")</f>
        <v/>
      </c>
      <c r="D13" s="270" t="str">
        <f>_xlfn.XLOOKUP(B13,'05_見積書整理表'!B:B,'05_見積書整理表'!G:G,"")</f>
        <v/>
      </c>
      <c r="E13" s="447"/>
      <c r="F13" s="448"/>
      <c r="G13" s="448"/>
      <c r="H13" s="448"/>
      <c r="I13" s="448"/>
    </row>
    <row r="14" spans="2:16" ht="35.25" customHeight="1">
      <c r="B14" s="273" t="s">
        <v>265</v>
      </c>
      <c r="C14" s="269" t="str">
        <f>_xlfn.XLOOKUP(B14,'05_見積書整理表'!B:B,'05_見積書整理表'!D:D,"")</f>
        <v/>
      </c>
      <c r="D14" s="270" t="str">
        <f>_xlfn.XLOOKUP(B14,'05_見積書整理表'!B:B,'05_見積書整理表'!G:G,"")</f>
        <v/>
      </c>
      <c r="E14" s="445"/>
      <c r="F14" s="446"/>
      <c r="G14" s="446"/>
      <c r="H14" s="446"/>
      <c r="I14" s="446"/>
    </row>
    <row r="15" spans="2:16" ht="35.25" customHeight="1">
      <c r="B15" s="273" t="s">
        <v>266</v>
      </c>
      <c r="C15" s="269" t="str">
        <f>_xlfn.XLOOKUP(B15,'05_見積書整理表'!B:B,'05_見積書整理表'!D:D,"")</f>
        <v/>
      </c>
      <c r="D15" s="270" t="str">
        <f>_xlfn.XLOOKUP(B15,'05_見積書整理表'!B:B,'05_見積書整理表'!G:G,"")</f>
        <v/>
      </c>
      <c r="E15" s="447"/>
      <c r="F15" s="448"/>
      <c r="G15" s="448"/>
      <c r="H15" s="448"/>
      <c r="I15" s="448"/>
    </row>
    <row r="16" spans="2:16" ht="35.25" customHeight="1">
      <c r="B16" s="273" t="s">
        <v>267</v>
      </c>
      <c r="C16" s="269" t="str">
        <f>_xlfn.XLOOKUP(B16,'05_見積書整理表'!B:B,'05_見積書整理表'!D:D,"")</f>
        <v/>
      </c>
      <c r="D16" s="270" t="str">
        <f>_xlfn.XLOOKUP(B16,'05_見積書整理表'!B:B,'05_見積書整理表'!G:G,"")</f>
        <v/>
      </c>
      <c r="E16" s="445"/>
      <c r="F16" s="446"/>
      <c r="G16" s="446"/>
      <c r="H16" s="446"/>
      <c r="I16" s="446"/>
    </row>
    <row r="17" spans="2:9" ht="35.25" customHeight="1">
      <c r="B17" s="273" t="s">
        <v>268</v>
      </c>
      <c r="C17" s="269" t="str">
        <f>_xlfn.XLOOKUP(B17,'05_見積書整理表'!B:B,'05_見積書整理表'!D:D,"")</f>
        <v/>
      </c>
      <c r="D17" s="270" t="str">
        <f>_xlfn.XLOOKUP(B17,'05_見積書整理表'!B:B,'05_見積書整理表'!G:G,"")</f>
        <v/>
      </c>
      <c r="E17" s="447"/>
      <c r="F17" s="448"/>
      <c r="G17" s="448"/>
      <c r="H17" s="448"/>
      <c r="I17" s="448"/>
    </row>
    <row r="18" spans="2:9" ht="35.25" customHeight="1">
      <c r="B18" s="273" t="s">
        <v>269</v>
      </c>
      <c r="C18" s="269" t="str">
        <f>_xlfn.XLOOKUP(B18,'05_見積書整理表'!B:B,'05_見積書整理表'!D:D,"")</f>
        <v/>
      </c>
      <c r="D18" s="270" t="str">
        <f>_xlfn.XLOOKUP(B18,'05_見積書整理表'!B:B,'05_見積書整理表'!G:G,"")</f>
        <v/>
      </c>
      <c r="E18" s="445"/>
      <c r="F18" s="446"/>
      <c r="G18" s="446"/>
      <c r="H18" s="446"/>
      <c r="I18" s="446"/>
    </row>
    <row r="19" spans="2:9" ht="35.25" customHeight="1">
      <c r="B19" s="273" t="s">
        <v>270</v>
      </c>
      <c r="C19" s="269" t="str">
        <f>_xlfn.XLOOKUP(B19,'05_見積書整理表'!B:B,'05_見積書整理表'!D:D,"")</f>
        <v/>
      </c>
      <c r="D19" s="270" t="str">
        <f>_xlfn.XLOOKUP(B19,'05_見積書整理表'!B:B,'05_見積書整理表'!G:G,"")</f>
        <v/>
      </c>
      <c r="E19" s="447"/>
      <c r="F19" s="448"/>
      <c r="G19" s="448"/>
      <c r="H19" s="448"/>
      <c r="I19" s="448"/>
    </row>
    <row r="20" spans="2:9" ht="35.25" customHeight="1">
      <c r="B20" s="273" t="s">
        <v>271</v>
      </c>
      <c r="C20" s="269" t="str">
        <f>_xlfn.XLOOKUP(B20,'05_見積書整理表'!B:B,'05_見積書整理表'!D:D,"")</f>
        <v/>
      </c>
      <c r="D20" s="270" t="str">
        <f>_xlfn.XLOOKUP(B20,'05_見積書整理表'!B:B,'05_見積書整理表'!G:G,"")</f>
        <v/>
      </c>
      <c r="E20" s="445"/>
      <c r="F20" s="446"/>
      <c r="G20" s="446"/>
      <c r="H20" s="446"/>
      <c r="I20" s="446"/>
    </row>
    <row r="21" spans="2:9" ht="35.25" customHeight="1">
      <c r="B21" s="273" t="s">
        <v>272</v>
      </c>
      <c r="C21" s="269" t="str">
        <f>_xlfn.XLOOKUP(B21,'05_見積書整理表'!B:B,'05_見積書整理表'!D:D,"")</f>
        <v/>
      </c>
      <c r="D21" s="270" t="str">
        <f>_xlfn.XLOOKUP(B21,'05_見積書整理表'!B:B,'05_見積書整理表'!G:G,"")</f>
        <v/>
      </c>
      <c r="E21" s="447"/>
      <c r="F21" s="448"/>
      <c r="G21" s="448"/>
      <c r="H21" s="448"/>
      <c r="I21" s="448"/>
    </row>
    <row r="22" spans="2:9" ht="35.25" customHeight="1">
      <c r="B22" s="273" t="s">
        <v>273</v>
      </c>
      <c r="C22" s="269" t="str">
        <f>_xlfn.XLOOKUP(B22,'05_見積書整理表'!B:B,'05_見積書整理表'!D:D,"")</f>
        <v/>
      </c>
      <c r="D22" s="270" t="str">
        <f>_xlfn.XLOOKUP(B22,'05_見積書整理表'!B:B,'05_見積書整理表'!G:G,"")</f>
        <v/>
      </c>
      <c r="E22" s="445"/>
      <c r="F22" s="446"/>
      <c r="G22" s="446"/>
      <c r="H22" s="446"/>
      <c r="I22" s="446"/>
    </row>
    <row r="23" spans="2:9" ht="35.25" customHeight="1">
      <c r="B23" s="273" t="s">
        <v>274</v>
      </c>
      <c r="C23" s="269" t="str">
        <f>_xlfn.XLOOKUP(B23,'05_見積書整理表'!B:B,'05_見積書整理表'!D:D,"")</f>
        <v/>
      </c>
      <c r="D23" s="270" t="str">
        <f>_xlfn.XLOOKUP(B23,'05_見積書整理表'!B:B,'05_見積書整理表'!G:G,"")</f>
        <v/>
      </c>
      <c r="E23" s="447"/>
      <c r="F23" s="448"/>
      <c r="G23" s="448"/>
      <c r="H23" s="448"/>
      <c r="I23" s="448"/>
    </row>
    <row r="24" spans="2:9" ht="35.25" customHeight="1">
      <c r="B24" s="273" t="s">
        <v>275</v>
      </c>
      <c r="C24" s="269" t="str">
        <f>_xlfn.XLOOKUP(B24,'05_見積書整理表'!B:B,'05_見積書整理表'!D:D,"")</f>
        <v/>
      </c>
      <c r="D24" s="270" t="str">
        <f>_xlfn.XLOOKUP(B24,'05_見積書整理表'!B:B,'05_見積書整理表'!G:G,"")</f>
        <v/>
      </c>
      <c r="E24" s="445"/>
      <c r="F24" s="446"/>
      <c r="G24" s="446"/>
      <c r="H24" s="446"/>
      <c r="I24" s="446"/>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4:I24"/>
    <mergeCell ref="E18:I18"/>
    <mergeCell ref="E19:I19"/>
    <mergeCell ref="E20:I20"/>
    <mergeCell ref="E21:I21"/>
    <mergeCell ref="E22:I22"/>
    <mergeCell ref="E23:I23"/>
  </mergeCells>
  <phoneticPr fontId="11"/>
  <conditionalFormatting sqref="E10:I10">
    <cfRule type="expression" dxfId="90" priority="20">
      <formula>$E$10&lt;&gt;""</formula>
    </cfRule>
    <cfRule type="expression" dxfId="89" priority="40">
      <formula>$C$10&lt;&gt;""</formula>
    </cfRule>
  </conditionalFormatting>
  <conditionalFormatting sqref="E11:I11">
    <cfRule type="expression" dxfId="88" priority="19">
      <formula>$E$11&lt;&gt;""</formula>
    </cfRule>
    <cfRule type="expression" dxfId="87" priority="39">
      <formula>$C$11&lt;&gt;""</formula>
    </cfRule>
  </conditionalFormatting>
  <conditionalFormatting sqref="E12:I12">
    <cfRule type="expression" dxfId="86" priority="18">
      <formula>$E$12&lt;&gt;""</formula>
    </cfRule>
    <cfRule type="expression" dxfId="85" priority="38">
      <formula>$C$12&lt;&gt;""</formula>
    </cfRule>
  </conditionalFormatting>
  <conditionalFormatting sqref="E13:I13">
    <cfRule type="expression" dxfId="84" priority="17">
      <formula>$E$13&lt;&gt;""</formula>
    </cfRule>
    <cfRule type="expression" dxfId="83" priority="37">
      <formula>$C$13&lt;&gt;""</formula>
    </cfRule>
  </conditionalFormatting>
  <conditionalFormatting sqref="E14:I14">
    <cfRule type="expression" dxfId="82" priority="16">
      <formula>$E$14&lt;&gt;""</formula>
    </cfRule>
    <cfRule type="expression" dxfId="81" priority="36">
      <formula>$C$14&lt;&gt;""</formula>
    </cfRule>
  </conditionalFormatting>
  <conditionalFormatting sqref="E15:I15">
    <cfRule type="expression" dxfId="80" priority="15">
      <formula>$E$15&lt;&gt;""</formula>
    </cfRule>
    <cfRule type="expression" dxfId="79" priority="35">
      <formula>$C$15&lt;&gt;""</formula>
    </cfRule>
  </conditionalFormatting>
  <conditionalFormatting sqref="E16:I16">
    <cfRule type="expression" dxfId="78" priority="14">
      <formula>$E$16&lt;&gt;""</formula>
    </cfRule>
    <cfRule type="expression" dxfId="77" priority="34">
      <formula>$C$16&lt;&gt;""</formula>
    </cfRule>
  </conditionalFormatting>
  <conditionalFormatting sqref="E17:I17">
    <cfRule type="expression" dxfId="76" priority="13">
      <formula>$E$17&lt;&gt;""</formula>
    </cfRule>
    <cfRule type="expression" dxfId="75" priority="33">
      <formula>$C$17&lt;&gt;""</formula>
    </cfRule>
  </conditionalFormatting>
  <conditionalFormatting sqref="E18:I18">
    <cfRule type="expression" dxfId="74" priority="12">
      <formula>$E$18&lt;&gt;""</formula>
    </cfRule>
    <cfRule type="expression" dxfId="73" priority="32">
      <formula>$C$18&lt;&gt;""</formula>
    </cfRule>
  </conditionalFormatting>
  <conditionalFormatting sqref="E19:I19">
    <cfRule type="expression" dxfId="72" priority="11">
      <formula>$E$19&lt;&gt;""</formula>
    </cfRule>
    <cfRule type="expression" dxfId="71" priority="31">
      <formula>$C$19&lt;&gt;""</formula>
    </cfRule>
  </conditionalFormatting>
  <conditionalFormatting sqref="E20:I20">
    <cfRule type="expression" dxfId="70" priority="10">
      <formula>$E$20&lt;&gt;""</formula>
    </cfRule>
    <cfRule type="expression" dxfId="69" priority="30">
      <formula>$C$20&lt;&gt;""</formula>
    </cfRule>
  </conditionalFormatting>
  <conditionalFormatting sqref="E21:I21">
    <cfRule type="expression" dxfId="68" priority="9">
      <formula>$E$21&lt;&gt;""</formula>
    </cfRule>
    <cfRule type="expression" dxfId="67" priority="29">
      <formula>$C$21&lt;&gt;""</formula>
    </cfRule>
  </conditionalFormatting>
  <conditionalFormatting sqref="E22:I22">
    <cfRule type="expression" dxfId="66" priority="8">
      <formula>$E$22&lt;&gt;""</formula>
    </cfRule>
    <cfRule type="expression" dxfId="65" priority="28">
      <formula>$C$22&lt;&gt;""</formula>
    </cfRule>
  </conditionalFormatting>
  <conditionalFormatting sqref="E23:I23">
    <cfRule type="expression" dxfId="64" priority="7">
      <formula>$E$23&lt;&gt;""</formula>
    </cfRule>
    <cfRule type="expression" dxfId="63" priority="27">
      <formula>$C$23&lt;&gt;""</formula>
    </cfRule>
  </conditionalFormatting>
  <conditionalFormatting sqref="E24:I24">
    <cfRule type="expression" dxfId="62" priority="6">
      <formula>$E$24&lt;&gt;""</formula>
    </cfRule>
    <cfRule type="expression" dxfId="61" priority="26">
      <formula>$C$24&lt;&gt;""</formula>
    </cfRule>
  </conditionalFormatting>
  <dataValidations count="1">
    <dataValidation showDropDown="1" showInputMessage="1" showErrorMessage="1" sqref="H6:I6" xr:uid="{DFA9FE56-6141-440E-A779-CE0C7DB6AF78}"/>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8AB6-C3ED-458B-866F-C991B6CE6BF3}">
  <sheetPr>
    <tabColor rgb="FF00B0F0"/>
    <pageSetUpPr fitToPage="1"/>
  </sheetPr>
  <dimension ref="B1:P24"/>
  <sheetViews>
    <sheetView showGridLines="0" view="pageBreakPreview" zoomScale="80" zoomScaleNormal="100" zoomScaleSheetLayoutView="80" workbookViewId="0">
      <selection activeCell="E20" sqref="E20:I20"/>
    </sheetView>
  </sheetViews>
  <sheetFormatPr defaultColWidth="9" defaultRowHeight="13"/>
  <cols>
    <col min="1" max="1" width="6.453125" style="129" customWidth="1"/>
    <col min="2" max="2" width="7.6328125" style="129" customWidth="1"/>
    <col min="3" max="3" width="25.81640625" style="129" customWidth="1"/>
    <col min="4" max="4" width="6.453125" style="129" customWidth="1"/>
    <col min="5" max="5" width="27.6328125" style="129" customWidth="1"/>
    <col min="6" max="6" width="32.08984375" style="189" customWidth="1"/>
    <col min="7" max="7" width="30.453125" style="189" customWidth="1"/>
    <col min="8" max="9" width="31.1796875" style="189" customWidth="1"/>
    <col min="10" max="10" width="5" style="129" customWidth="1"/>
    <col min="11" max="16384" width="9" style="129"/>
  </cols>
  <sheetData>
    <row r="1" spans="2:16" ht="14">
      <c r="J1" s="190" t="s">
        <v>257</v>
      </c>
    </row>
    <row r="3" spans="2:16" s="191" customFormat="1" ht="27.75" customHeight="1">
      <c r="B3" s="435" t="s">
        <v>264</v>
      </c>
      <c r="C3" s="435"/>
      <c r="D3" s="435"/>
      <c r="E3" s="435"/>
      <c r="F3" s="435"/>
      <c r="G3" s="435"/>
      <c r="H3" s="435"/>
      <c r="I3" s="435"/>
    </row>
    <row r="4" spans="2:16" s="191" customFormat="1" ht="14.25" customHeight="1">
      <c r="B4" s="192"/>
      <c r="C4" s="192"/>
      <c r="D4" s="192"/>
      <c r="E4" s="192"/>
      <c r="F4" s="192"/>
      <c r="G4" s="192"/>
      <c r="H4" s="192"/>
      <c r="I4" s="192"/>
    </row>
    <row r="5" spans="2:16" s="191" customFormat="1" ht="27.75" customHeight="1">
      <c r="B5" s="458" t="s">
        <v>137</v>
      </c>
      <c r="C5" s="458"/>
      <c r="D5" s="458" t="s">
        <v>138</v>
      </c>
      <c r="E5" s="458"/>
      <c r="F5" s="193" t="s">
        <v>177</v>
      </c>
      <c r="G5" s="193" t="s">
        <v>178</v>
      </c>
      <c r="H5" s="458" t="s">
        <v>179</v>
      </c>
      <c r="I5" s="458"/>
    </row>
    <row r="6" spans="2:16" s="191" customFormat="1" ht="27.75" customHeight="1">
      <c r="B6" s="459">
        <f>'02_様式5-1'!B7</f>
        <v>0</v>
      </c>
      <c r="C6" s="460"/>
      <c r="D6" s="461">
        <f>'02_様式5-1'!G7</f>
        <v>0</v>
      </c>
      <c r="E6" s="461"/>
      <c r="F6" s="268">
        <f>'02_様式5-1'!B8</f>
        <v>0</v>
      </c>
      <c r="G6" s="268" t="s">
        <v>244</v>
      </c>
      <c r="H6" s="461">
        <f>'02_様式5-1'!B10</f>
        <v>0</v>
      </c>
      <c r="I6" s="461"/>
    </row>
    <row r="7" spans="2:16" s="191" customFormat="1" ht="13.5" customHeight="1">
      <c r="B7" s="194"/>
      <c r="C7" s="194"/>
      <c r="D7" s="194"/>
      <c r="E7" s="194"/>
      <c r="F7" s="194"/>
      <c r="G7" s="194"/>
      <c r="H7" s="194"/>
      <c r="I7" s="194"/>
    </row>
    <row r="8" spans="2:16" ht="30" customHeight="1">
      <c r="B8" s="449" t="s">
        <v>217</v>
      </c>
      <c r="C8" s="451" t="s">
        <v>218</v>
      </c>
      <c r="D8" s="450" t="s">
        <v>219</v>
      </c>
      <c r="E8" s="452" t="s">
        <v>255</v>
      </c>
      <c r="F8" s="453"/>
      <c r="G8" s="453"/>
      <c r="H8" s="453"/>
      <c r="I8" s="454"/>
    </row>
    <row r="9" spans="2:16" ht="66" customHeight="1">
      <c r="B9" s="450"/>
      <c r="C9" s="451"/>
      <c r="D9" s="450"/>
      <c r="E9" s="455"/>
      <c r="F9" s="456"/>
      <c r="G9" s="456"/>
      <c r="H9" s="456"/>
      <c r="I9" s="457"/>
    </row>
    <row r="10" spans="2:16" ht="35.25" customHeight="1">
      <c r="B10" s="195">
        <v>1</v>
      </c>
      <c r="C10" s="269" t="str">
        <f>_xlfn.XLOOKUP(B10,'05_見積書整理表'!B:B,'05_見積書整理表'!D:D,"")</f>
        <v/>
      </c>
      <c r="D10" s="270" t="str">
        <f>_xlfn.XLOOKUP(B10,'05_見積書整理表'!B:B,'05_見積書整理表'!G:G,"")</f>
        <v/>
      </c>
      <c r="E10" s="445"/>
      <c r="F10" s="446"/>
      <c r="G10" s="446"/>
      <c r="H10" s="446"/>
      <c r="I10" s="446"/>
      <c r="P10" s="129" t="str">
        <f>_xlfn.XLOOKUP(B10,'[6]05_見積書整理表'!B:B,'[6]05_見積書整理表'!D:D,"")</f>
        <v/>
      </c>
    </row>
    <row r="11" spans="2:16" ht="35.25" customHeight="1">
      <c r="B11" s="195">
        <v>2</v>
      </c>
      <c r="C11" s="269" t="str">
        <f>_xlfn.XLOOKUP(B11,'05_見積書整理表'!B:B,'05_見積書整理表'!D:D,"")</f>
        <v/>
      </c>
      <c r="D11" s="270" t="str">
        <f>_xlfn.XLOOKUP(B11,'05_見積書整理表'!B:B,'05_見積書整理表'!G:G,"")</f>
        <v/>
      </c>
      <c r="E11" s="447"/>
      <c r="F11" s="448"/>
      <c r="G11" s="448"/>
      <c r="H11" s="448"/>
      <c r="I11" s="448"/>
    </row>
    <row r="12" spans="2:16" ht="35.25" customHeight="1">
      <c r="B12" s="195">
        <v>3</v>
      </c>
      <c r="C12" s="269" t="str">
        <f>_xlfn.XLOOKUP(B12,'05_見積書整理表'!B:B,'05_見積書整理表'!D:D,"")</f>
        <v/>
      </c>
      <c r="D12" s="270" t="str">
        <f>_xlfn.XLOOKUP(B12,'05_見積書整理表'!B:B,'05_見積書整理表'!G:G,"")</f>
        <v/>
      </c>
      <c r="E12" s="445"/>
      <c r="F12" s="446"/>
      <c r="G12" s="446"/>
      <c r="H12" s="446"/>
      <c r="I12" s="446"/>
    </row>
    <row r="13" spans="2:16" ht="35.25" customHeight="1">
      <c r="B13" s="195">
        <v>4</v>
      </c>
      <c r="C13" s="269" t="str">
        <f>_xlfn.XLOOKUP(B13,'05_見積書整理表'!B:B,'05_見積書整理表'!D:D,"")</f>
        <v/>
      </c>
      <c r="D13" s="270" t="str">
        <f>_xlfn.XLOOKUP(B13,'05_見積書整理表'!B:B,'05_見積書整理表'!G:G,"")</f>
        <v/>
      </c>
      <c r="E13" s="447"/>
      <c r="F13" s="448"/>
      <c r="G13" s="448"/>
      <c r="H13" s="448"/>
      <c r="I13" s="448"/>
    </row>
    <row r="14" spans="2:16" ht="35.25" customHeight="1">
      <c r="B14" s="195">
        <v>5</v>
      </c>
      <c r="C14" s="269" t="str">
        <f>_xlfn.XLOOKUP(B14,'05_見積書整理表'!B:B,'05_見積書整理表'!D:D,"")</f>
        <v/>
      </c>
      <c r="D14" s="270" t="str">
        <f>_xlfn.XLOOKUP(B14,'05_見積書整理表'!B:B,'05_見積書整理表'!G:G,"")</f>
        <v/>
      </c>
      <c r="E14" s="445"/>
      <c r="F14" s="446"/>
      <c r="G14" s="446"/>
      <c r="H14" s="446"/>
      <c r="I14" s="446"/>
    </row>
    <row r="15" spans="2:16" ht="35.25" customHeight="1">
      <c r="B15" s="195">
        <v>6</v>
      </c>
      <c r="C15" s="269" t="str">
        <f>_xlfn.XLOOKUP(B15,'05_見積書整理表'!B:B,'05_見積書整理表'!D:D,"")</f>
        <v/>
      </c>
      <c r="D15" s="270" t="str">
        <f>_xlfn.XLOOKUP(B15,'05_見積書整理表'!B:B,'05_見積書整理表'!G:G,"")</f>
        <v/>
      </c>
      <c r="E15" s="447"/>
      <c r="F15" s="448"/>
      <c r="G15" s="448"/>
      <c r="H15" s="448"/>
      <c r="I15" s="448"/>
    </row>
    <row r="16" spans="2:16" ht="35.25" customHeight="1">
      <c r="B16" s="195">
        <v>7</v>
      </c>
      <c r="C16" s="269" t="str">
        <f>_xlfn.XLOOKUP(B16,'05_見積書整理表'!B:B,'05_見積書整理表'!D:D,"")</f>
        <v/>
      </c>
      <c r="D16" s="270" t="str">
        <f>_xlfn.XLOOKUP(B16,'05_見積書整理表'!B:B,'05_見積書整理表'!G:G,"")</f>
        <v/>
      </c>
      <c r="E16" s="445"/>
      <c r="F16" s="446"/>
      <c r="G16" s="446"/>
      <c r="H16" s="446"/>
      <c r="I16" s="446"/>
    </row>
    <row r="17" spans="2:9" ht="35.25" customHeight="1">
      <c r="B17" s="195">
        <v>8</v>
      </c>
      <c r="C17" s="269" t="str">
        <f>_xlfn.XLOOKUP(B17,'05_見積書整理表'!B:B,'05_見積書整理表'!D:D,"")</f>
        <v/>
      </c>
      <c r="D17" s="270" t="str">
        <f>_xlfn.XLOOKUP(B17,'05_見積書整理表'!B:B,'05_見積書整理表'!G:G,"")</f>
        <v/>
      </c>
      <c r="E17" s="447"/>
      <c r="F17" s="448"/>
      <c r="G17" s="448"/>
      <c r="H17" s="448"/>
      <c r="I17" s="448"/>
    </row>
    <row r="18" spans="2:9" ht="35.25" customHeight="1">
      <c r="B18" s="195">
        <v>9</v>
      </c>
      <c r="C18" s="269" t="str">
        <f>_xlfn.XLOOKUP(B18,'05_見積書整理表'!B:B,'05_見積書整理表'!D:D,"")</f>
        <v/>
      </c>
      <c r="D18" s="270" t="str">
        <f>_xlfn.XLOOKUP(B18,'05_見積書整理表'!B:B,'05_見積書整理表'!G:G,"")</f>
        <v/>
      </c>
      <c r="E18" s="445"/>
      <c r="F18" s="446"/>
      <c r="G18" s="446"/>
      <c r="H18" s="446"/>
      <c r="I18" s="446"/>
    </row>
    <row r="19" spans="2:9" ht="35.25" customHeight="1">
      <c r="B19" s="195">
        <v>10</v>
      </c>
      <c r="C19" s="269" t="str">
        <f>_xlfn.XLOOKUP(B19,'05_見積書整理表'!B:B,'05_見積書整理表'!D:D,"")</f>
        <v/>
      </c>
      <c r="D19" s="270" t="str">
        <f>_xlfn.XLOOKUP(B19,'05_見積書整理表'!B:B,'05_見積書整理表'!G:G,"")</f>
        <v/>
      </c>
      <c r="E19" s="447"/>
      <c r="F19" s="448"/>
      <c r="G19" s="448"/>
      <c r="H19" s="448"/>
      <c r="I19" s="448"/>
    </row>
    <row r="20" spans="2:9" ht="35.25" customHeight="1">
      <c r="B20" s="195">
        <v>11</v>
      </c>
      <c r="C20" s="269" t="str">
        <f>_xlfn.XLOOKUP(B20,'05_見積書整理表'!B:B,'05_見積書整理表'!D:D,"")</f>
        <v/>
      </c>
      <c r="D20" s="270" t="str">
        <f>_xlfn.XLOOKUP(B20,'05_見積書整理表'!B:B,'05_見積書整理表'!G:G,"")</f>
        <v/>
      </c>
      <c r="E20" s="445"/>
      <c r="F20" s="446"/>
      <c r="G20" s="446"/>
      <c r="H20" s="446"/>
      <c r="I20" s="446"/>
    </row>
    <row r="21" spans="2:9" ht="35.25" customHeight="1">
      <c r="B21" s="195">
        <v>12</v>
      </c>
      <c r="C21" s="269" t="str">
        <f>_xlfn.XLOOKUP(B21,'05_見積書整理表'!B:B,'05_見積書整理表'!D:D,"")</f>
        <v/>
      </c>
      <c r="D21" s="270" t="str">
        <f>_xlfn.XLOOKUP(B21,'05_見積書整理表'!B:B,'05_見積書整理表'!G:G,"")</f>
        <v/>
      </c>
      <c r="E21" s="447"/>
      <c r="F21" s="448"/>
      <c r="G21" s="448"/>
      <c r="H21" s="448"/>
      <c r="I21" s="448"/>
    </row>
    <row r="22" spans="2:9" ht="35.25" customHeight="1">
      <c r="B22" s="195">
        <v>13</v>
      </c>
      <c r="C22" s="269" t="str">
        <f>_xlfn.XLOOKUP(B22,'05_見積書整理表'!B:B,'05_見積書整理表'!D:D,"")</f>
        <v/>
      </c>
      <c r="D22" s="270" t="str">
        <f>_xlfn.XLOOKUP(B22,'05_見積書整理表'!B:B,'05_見積書整理表'!G:G,"")</f>
        <v/>
      </c>
      <c r="E22" s="445"/>
      <c r="F22" s="446"/>
      <c r="G22" s="446"/>
      <c r="H22" s="446"/>
      <c r="I22" s="446"/>
    </row>
    <row r="23" spans="2:9" ht="35.25" customHeight="1">
      <c r="B23" s="195">
        <v>14</v>
      </c>
      <c r="C23" s="269" t="str">
        <f>_xlfn.XLOOKUP(B23,'05_見積書整理表'!B:B,'05_見積書整理表'!D:D,"")</f>
        <v/>
      </c>
      <c r="D23" s="270" t="str">
        <f>_xlfn.XLOOKUP(B23,'05_見積書整理表'!B:B,'05_見積書整理表'!G:G,"")</f>
        <v/>
      </c>
      <c r="E23" s="447"/>
      <c r="F23" s="448"/>
      <c r="G23" s="448"/>
      <c r="H23" s="448"/>
      <c r="I23" s="448"/>
    </row>
    <row r="24" spans="2:9" ht="35.25" customHeight="1">
      <c r="B24" s="195">
        <v>15</v>
      </c>
      <c r="C24" s="269" t="str">
        <f>_xlfn.XLOOKUP(B24,'05_見積書整理表'!B:B,'05_見積書整理表'!D:D,"")</f>
        <v/>
      </c>
      <c r="D24" s="270" t="str">
        <f>_xlfn.XLOOKUP(B24,'05_見積書整理表'!B:B,'05_見積書整理表'!G:G,"")</f>
        <v/>
      </c>
      <c r="E24" s="445"/>
      <c r="F24" s="446"/>
      <c r="G24" s="446"/>
      <c r="H24" s="446"/>
      <c r="I24" s="446"/>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4:I24"/>
    <mergeCell ref="E18:I18"/>
    <mergeCell ref="E19:I19"/>
    <mergeCell ref="E20:I20"/>
    <mergeCell ref="E21:I21"/>
    <mergeCell ref="E22:I22"/>
    <mergeCell ref="E23:I23"/>
  </mergeCells>
  <phoneticPr fontId="11"/>
  <conditionalFormatting sqref="E10:I10">
    <cfRule type="expression" dxfId="60" priority="20">
      <formula>$E$10&lt;&gt;""</formula>
    </cfRule>
    <cfRule type="expression" dxfId="59" priority="40">
      <formula>$C$10&lt;&gt;""</formula>
    </cfRule>
  </conditionalFormatting>
  <conditionalFormatting sqref="E11:I11">
    <cfRule type="expression" dxfId="58" priority="19">
      <formula>$E$11&lt;&gt;""</formula>
    </cfRule>
    <cfRule type="expression" dxfId="57" priority="39">
      <formula>$C$11&lt;&gt;""</formula>
    </cfRule>
  </conditionalFormatting>
  <conditionalFormatting sqref="E12:I12">
    <cfRule type="expression" dxfId="56" priority="18">
      <formula>$E$12&lt;&gt;""</formula>
    </cfRule>
    <cfRule type="expression" dxfId="55" priority="38">
      <formula>$C$12&lt;&gt;""</formula>
    </cfRule>
  </conditionalFormatting>
  <conditionalFormatting sqref="E13:I13">
    <cfRule type="expression" dxfId="54" priority="17">
      <formula>$E$13&lt;&gt;""</formula>
    </cfRule>
    <cfRule type="expression" dxfId="53" priority="37">
      <formula>$C$13&lt;&gt;""</formula>
    </cfRule>
  </conditionalFormatting>
  <conditionalFormatting sqref="E14:I14">
    <cfRule type="expression" dxfId="52" priority="16">
      <formula>$E$14&lt;&gt;""</formula>
    </cfRule>
    <cfRule type="expression" dxfId="51" priority="36">
      <formula>$C$14&lt;&gt;""</formula>
    </cfRule>
  </conditionalFormatting>
  <conditionalFormatting sqref="E15:I15">
    <cfRule type="expression" dxfId="50" priority="15">
      <formula>$E$15&lt;&gt;""</formula>
    </cfRule>
    <cfRule type="expression" dxfId="49" priority="35">
      <formula>$C$15&lt;&gt;""</formula>
    </cfRule>
  </conditionalFormatting>
  <conditionalFormatting sqref="E16:I16">
    <cfRule type="expression" dxfId="48" priority="14">
      <formula>$E$16&lt;&gt;""</formula>
    </cfRule>
    <cfRule type="expression" dxfId="47" priority="34">
      <formula>$C$16&lt;&gt;""</formula>
    </cfRule>
  </conditionalFormatting>
  <conditionalFormatting sqref="E17:I17">
    <cfRule type="expression" dxfId="46" priority="13">
      <formula>$E$17&lt;&gt;""</formula>
    </cfRule>
    <cfRule type="expression" dxfId="45" priority="33">
      <formula>$C$17&lt;&gt;""</formula>
    </cfRule>
  </conditionalFormatting>
  <conditionalFormatting sqref="E18:I18">
    <cfRule type="expression" dxfId="44" priority="12">
      <formula>$E$18&lt;&gt;""</formula>
    </cfRule>
    <cfRule type="expression" dxfId="43" priority="32">
      <formula>$C$18&lt;&gt;""</formula>
    </cfRule>
  </conditionalFormatting>
  <conditionalFormatting sqref="E19:I19">
    <cfRule type="expression" dxfId="42" priority="11">
      <formula>$E$19&lt;&gt;""</formula>
    </cfRule>
    <cfRule type="expression" dxfId="41" priority="31">
      <formula>$C$19&lt;&gt;""</formula>
    </cfRule>
  </conditionalFormatting>
  <conditionalFormatting sqref="E20:I20">
    <cfRule type="expression" dxfId="40" priority="10">
      <formula>$E$20&lt;&gt;""</formula>
    </cfRule>
    <cfRule type="expression" dxfId="39" priority="30">
      <formula>$C$20&lt;&gt;""</formula>
    </cfRule>
  </conditionalFormatting>
  <conditionalFormatting sqref="E21:I21">
    <cfRule type="expression" dxfId="38" priority="9">
      <formula>$E$21&lt;&gt;""</formula>
    </cfRule>
    <cfRule type="expression" dxfId="37" priority="29">
      <formula>$C$21&lt;&gt;""</formula>
    </cfRule>
  </conditionalFormatting>
  <conditionalFormatting sqref="E22:I22">
    <cfRule type="expression" dxfId="36" priority="8">
      <formula>$E$22&lt;&gt;""</formula>
    </cfRule>
    <cfRule type="expression" dxfId="35" priority="28">
      <formula>$C$22&lt;&gt;""</formula>
    </cfRule>
  </conditionalFormatting>
  <conditionalFormatting sqref="E23:I23">
    <cfRule type="expression" dxfId="34" priority="7">
      <formula>$E$23&lt;&gt;""</formula>
    </cfRule>
    <cfRule type="expression" dxfId="33" priority="27">
      <formula>$C$23&lt;&gt;""</formula>
    </cfRule>
  </conditionalFormatting>
  <conditionalFormatting sqref="E24:I24">
    <cfRule type="expression" dxfId="32" priority="6">
      <formula>$E$24&lt;&gt;""</formula>
    </cfRule>
    <cfRule type="expression" dxfId="31" priority="26">
      <formula>$C$24&lt;&gt;""</formula>
    </cfRule>
  </conditionalFormatting>
  <dataValidations count="1">
    <dataValidation showDropDown="1" showInputMessage="1" showErrorMessage="1" sqref="H6:I6" xr:uid="{4F579637-3DB9-4545-9184-6F75B6E59207}"/>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3E1B9-C68C-4E13-94A4-62413B299E94}">
  <sheetPr>
    <tabColor rgb="FF00B0F0"/>
    <pageSetUpPr fitToPage="1"/>
  </sheetPr>
  <dimension ref="B1:P24"/>
  <sheetViews>
    <sheetView showGridLines="0" view="pageBreakPreview" zoomScale="80" zoomScaleNormal="100" zoomScaleSheetLayoutView="80" workbookViewId="0">
      <selection activeCell="F5" sqref="F5"/>
    </sheetView>
  </sheetViews>
  <sheetFormatPr defaultColWidth="9" defaultRowHeight="13"/>
  <cols>
    <col min="1" max="1" width="6.453125" style="129" customWidth="1"/>
    <col min="2" max="2" width="7.6328125" style="129" customWidth="1"/>
    <col min="3" max="3" width="25.81640625" style="129" customWidth="1"/>
    <col min="4" max="4" width="6.453125" style="129" customWidth="1"/>
    <col min="5" max="5" width="27.6328125" style="129" customWidth="1"/>
    <col min="6" max="6" width="32.08984375" style="189" customWidth="1"/>
    <col min="7" max="7" width="30.453125" style="189" customWidth="1"/>
    <col min="8" max="9" width="31.1796875" style="189" customWidth="1"/>
    <col min="10" max="10" width="5" style="129" customWidth="1"/>
    <col min="11" max="16384" width="9" style="129"/>
  </cols>
  <sheetData>
    <row r="1" spans="2:16" ht="14">
      <c r="J1" s="190" t="s">
        <v>257</v>
      </c>
    </row>
    <row r="3" spans="2:16" s="191" customFormat="1" ht="27.75" customHeight="1">
      <c r="B3" s="435" t="s">
        <v>276</v>
      </c>
      <c r="C3" s="435"/>
      <c r="D3" s="435"/>
      <c r="E3" s="435"/>
      <c r="F3" s="435"/>
      <c r="G3" s="435"/>
      <c r="H3" s="435"/>
      <c r="I3" s="435"/>
    </row>
    <row r="4" spans="2:16" s="191" customFormat="1" ht="14.25" customHeight="1">
      <c r="B4" s="192"/>
      <c r="C4" s="192"/>
      <c r="D4" s="192"/>
      <c r="E4" s="192"/>
      <c r="F4" s="192"/>
      <c r="G4" s="192"/>
      <c r="H4" s="192"/>
      <c r="I4" s="192"/>
    </row>
    <row r="5" spans="2:16" s="191" customFormat="1" ht="27.75" customHeight="1">
      <c r="B5" s="458" t="s">
        <v>137</v>
      </c>
      <c r="C5" s="458"/>
      <c r="D5" s="458" t="s">
        <v>138</v>
      </c>
      <c r="E5" s="458"/>
      <c r="F5" s="193" t="s">
        <v>177</v>
      </c>
      <c r="G5" s="193" t="s">
        <v>178</v>
      </c>
      <c r="H5" s="458" t="s">
        <v>179</v>
      </c>
      <c r="I5" s="458"/>
    </row>
    <row r="6" spans="2:16" s="191" customFormat="1" ht="27.75" customHeight="1">
      <c r="B6" s="459">
        <f>'02_様式5-1'!B7</f>
        <v>0</v>
      </c>
      <c r="C6" s="460"/>
      <c r="D6" s="461">
        <f>'02_様式5-1'!G7</f>
        <v>0</v>
      </c>
      <c r="E6" s="461"/>
      <c r="F6" s="268">
        <f>'02_様式5-1'!B8</f>
        <v>0</v>
      </c>
      <c r="G6" s="268" t="s">
        <v>244</v>
      </c>
      <c r="H6" s="461">
        <f>'02_様式5-1'!B10</f>
        <v>0</v>
      </c>
      <c r="I6" s="461"/>
    </row>
    <row r="7" spans="2:16" s="191" customFormat="1" ht="13.5" customHeight="1">
      <c r="B7" s="194"/>
      <c r="C7" s="194"/>
      <c r="D7" s="194"/>
      <c r="E7" s="194"/>
      <c r="F7" s="194"/>
      <c r="G7" s="194"/>
      <c r="H7" s="194"/>
      <c r="I7" s="194"/>
    </row>
    <row r="8" spans="2:16" ht="30" customHeight="1">
      <c r="B8" s="449" t="s">
        <v>217</v>
      </c>
      <c r="C8" s="451" t="s">
        <v>218</v>
      </c>
      <c r="D8" s="450" t="s">
        <v>219</v>
      </c>
      <c r="E8" s="452" t="s">
        <v>255</v>
      </c>
      <c r="F8" s="453"/>
      <c r="G8" s="453"/>
      <c r="H8" s="453"/>
      <c r="I8" s="454"/>
    </row>
    <row r="9" spans="2:16" ht="66" customHeight="1">
      <c r="B9" s="450"/>
      <c r="C9" s="451"/>
      <c r="D9" s="450"/>
      <c r="E9" s="455"/>
      <c r="F9" s="456"/>
      <c r="G9" s="456"/>
      <c r="H9" s="456"/>
      <c r="I9" s="457"/>
    </row>
    <row r="10" spans="2:16" ht="35.25" customHeight="1">
      <c r="B10" s="273" t="s">
        <v>29</v>
      </c>
      <c r="C10" s="269" t="str">
        <f>_xlfn.XLOOKUP(B10,'05_見積書整理表'!B:B,'05_見積書整理表'!D:D,"")</f>
        <v/>
      </c>
      <c r="D10" s="270" t="str">
        <f>_xlfn.XLOOKUP(B10,'05_見積書整理表'!B:B,'05_見積書整理表'!G:G,"")</f>
        <v/>
      </c>
      <c r="E10" s="445"/>
      <c r="F10" s="446"/>
      <c r="G10" s="446"/>
      <c r="H10" s="446"/>
      <c r="I10" s="446"/>
      <c r="P10" s="129" t="str">
        <f>_xlfn.XLOOKUP(B10,'[6]05_見積書整理表'!B:B,'[6]05_見積書整理表'!D:D,"")</f>
        <v/>
      </c>
    </row>
    <row r="11" spans="2:16" ht="35.25" customHeight="1">
      <c r="B11" s="273" t="s">
        <v>31</v>
      </c>
      <c r="C11" s="269" t="str">
        <f>_xlfn.XLOOKUP(B11,'05_見積書整理表'!B:B,'05_見積書整理表'!D:D,"")</f>
        <v/>
      </c>
      <c r="D11" s="270" t="str">
        <f>_xlfn.XLOOKUP(B11,'05_見積書整理表'!B:B,'05_見積書整理表'!G:G,"")</f>
        <v/>
      </c>
      <c r="E11" s="447"/>
      <c r="F11" s="448"/>
      <c r="G11" s="448"/>
      <c r="H11" s="448"/>
      <c r="I11" s="448"/>
    </row>
    <row r="12" spans="2:16" ht="35.25" customHeight="1">
      <c r="B12" s="273" t="s">
        <v>32</v>
      </c>
      <c r="C12" s="269" t="str">
        <f>_xlfn.XLOOKUP(B12,'05_見積書整理表'!B:B,'05_見積書整理表'!D:D,"")</f>
        <v/>
      </c>
      <c r="D12" s="270" t="str">
        <f>_xlfn.XLOOKUP(B12,'05_見積書整理表'!B:B,'05_見積書整理表'!G:G,"")</f>
        <v/>
      </c>
      <c r="E12" s="445"/>
      <c r="F12" s="446"/>
      <c r="G12" s="446"/>
      <c r="H12" s="446"/>
      <c r="I12" s="446"/>
    </row>
    <row r="13" spans="2:16" ht="35.25" customHeight="1">
      <c r="B13" s="273" t="s">
        <v>34</v>
      </c>
      <c r="C13" s="269" t="str">
        <f>_xlfn.XLOOKUP(B13,'05_見積書整理表'!B:B,'05_見積書整理表'!D:D,"")</f>
        <v/>
      </c>
      <c r="D13" s="270" t="str">
        <f>_xlfn.XLOOKUP(B13,'05_見積書整理表'!B:B,'05_見積書整理表'!G:G,"")</f>
        <v/>
      </c>
      <c r="E13" s="447"/>
      <c r="F13" s="448"/>
      <c r="G13" s="448"/>
      <c r="H13" s="448"/>
      <c r="I13" s="448"/>
    </row>
    <row r="14" spans="2:16" ht="35.25" customHeight="1">
      <c r="B14" s="273" t="s">
        <v>35</v>
      </c>
      <c r="C14" s="269" t="str">
        <f>_xlfn.XLOOKUP(B14,'05_見積書整理表'!B:B,'05_見積書整理表'!D:D,"")</f>
        <v/>
      </c>
      <c r="D14" s="270" t="str">
        <f>_xlfn.XLOOKUP(B14,'05_見積書整理表'!B:B,'05_見積書整理表'!G:G,"")</f>
        <v/>
      </c>
      <c r="E14" s="445"/>
      <c r="F14" s="446"/>
      <c r="G14" s="446"/>
      <c r="H14" s="446"/>
      <c r="I14" s="446"/>
    </row>
    <row r="15" spans="2:16" ht="35.25" customHeight="1">
      <c r="B15" s="273" t="s">
        <v>36</v>
      </c>
      <c r="C15" s="269" t="str">
        <f>_xlfn.XLOOKUP(B15,'05_見積書整理表'!B:B,'05_見積書整理表'!D:D,"")</f>
        <v/>
      </c>
      <c r="D15" s="270" t="str">
        <f>_xlfn.XLOOKUP(B15,'05_見積書整理表'!B:B,'05_見積書整理表'!G:G,"")</f>
        <v/>
      </c>
      <c r="E15" s="447"/>
      <c r="F15" s="448"/>
      <c r="G15" s="448"/>
      <c r="H15" s="448"/>
      <c r="I15" s="448"/>
    </row>
    <row r="16" spans="2:16" ht="35.25" customHeight="1">
      <c r="B16" s="273" t="s">
        <v>38</v>
      </c>
      <c r="C16" s="269" t="str">
        <f>_xlfn.XLOOKUP(B16,'05_見積書整理表'!B:B,'05_見積書整理表'!D:D,"")</f>
        <v/>
      </c>
      <c r="D16" s="270" t="str">
        <f>_xlfn.XLOOKUP(B16,'05_見積書整理表'!B:B,'05_見積書整理表'!G:G,"")</f>
        <v/>
      </c>
      <c r="E16" s="445"/>
      <c r="F16" s="446"/>
      <c r="G16" s="446"/>
      <c r="H16" s="446"/>
      <c r="I16" s="446"/>
    </row>
    <row r="17" spans="2:9" ht="35.25" customHeight="1">
      <c r="B17" s="273" t="s">
        <v>39</v>
      </c>
      <c r="C17" s="269" t="str">
        <f>_xlfn.XLOOKUP(B17,'05_見積書整理表'!B:B,'05_見積書整理表'!D:D,"")</f>
        <v/>
      </c>
      <c r="D17" s="270" t="str">
        <f>_xlfn.XLOOKUP(B17,'05_見積書整理表'!B:B,'05_見積書整理表'!G:G,"")</f>
        <v/>
      </c>
      <c r="E17" s="447"/>
      <c r="F17" s="448"/>
      <c r="G17" s="448"/>
      <c r="H17" s="448"/>
      <c r="I17" s="448"/>
    </row>
    <row r="18" spans="2:9" ht="35.25" customHeight="1">
      <c r="B18" s="273" t="s">
        <v>40</v>
      </c>
      <c r="C18" s="269" t="str">
        <f>_xlfn.XLOOKUP(B18,'05_見積書整理表'!B:B,'05_見積書整理表'!D:D,"")</f>
        <v/>
      </c>
      <c r="D18" s="270" t="str">
        <f>_xlfn.XLOOKUP(B18,'05_見積書整理表'!B:B,'05_見積書整理表'!G:G,"")</f>
        <v/>
      </c>
      <c r="E18" s="445"/>
      <c r="F18" s="446"/>
      <c r="G18" s="446"/>
      <c r="H18" s="446"/>
      <c r="I18" s="446"/>
    </row>
    <row r="19" spans="2:9" ht="35.25" customHeight="1">
      <c r="B19" s="273" t="s">
        <v>42</v>
      </c>
      <c r="C19" s="269" t="str">
        <f>_xlfn.XLOOKUP(B19,'05_見積書整理表'!B:B,'05_見積書整理表'!D:D,"")</f>
        <v/>
      </c>
      <c r="D19" s="270" t="str">
        <f>_xlfn.XLOOKUP(B19,'05_見積書整理表'!B:B,'05_見積書整理表'!G:G,"")</f>
        <v/>
      </c>
      <c r="E19" s="447"/>
      <c r="F19" s="448"/>
      <c r="G19" s="448"/>
      <c r="H19" s="448"/>
      <c r="I19" s="448"/>
    </row>
    <row r="20" spans="2:9" ht="35.25" customHeight="1">
      <c r="B20" s="273" t="s">
        <v>43</v>
      </c>
      <c r="C20" s="269" t="str">
        <f>_xlfn.XLOOKUP(B20,'05_見積書整理表'!B:B,'05_見積書整理表'!D:D,"")</f>
        <v/>
      </c>
      <c r="D20" s="270" t="str">
        <f>_xlfn.XLOOKUP(B20,'05_見積書整理表'!B:B,'05_見積書整理表'!G:G,"")</f>
        <v/>
      </c>
      <c r="E20" s="445"/>
      <c r="F20" s="446"/>
      <c r="G20" s="446"/>
      <c r="H20" s="446"/>
      <c r="I20" s="446"/>
    </row>
    <row r="21" spans="2:9" ht="35.25" customHeight="1">
      <c r="B21" s="273" t="s">
        <v>44</v>
      </c>
      <c r="C21" s="269" t="str">
        <f>_xlfn.XLOOKUP(B21,'05_見積書整理表'!B:B,'05_見積書整理表'!D:D,"")</f>
        <v/>
      </c>
      <c r="D21" s="270" t="str">
        <f>_xlfn.XLOOKUP(B21,'05_見積書整理表'!B:B,'05_見積書整理表'!G:G,"")</f>
        <v/>
      </c>
      <c r="E21" s="447"/>
      <c r="F21" s="448"/>
      <c r="G21" s="448"/>
      <c r="H21" s="448"/>
      <c r="I21" s="448"/>
    </row>
    <row r="22" spans="2:9" ht="35.25" customHeight="1">
      <c r="B22" s="273" t="s">
        <v>46</v>
      </c>
      <c r="C22" s="269" t="str">
        <f>_xlfn.XLOOKUP(B22,'05_見積書整理表'!B:B,'05_見積書整理表'!D:D,"")</f>
        <v/>
      </c>
      <c r="D22" s="270" t="str">
        <f>_xlfn.XLOOKUP(B22,'05_見積書整理表'!B:B,'05_見積書整理表'!G:G,"")</f>
        <v/>
      </c>
      <c r="E22" s="445"/>
      <c r="F22" s="446"/>
      <c r="G22" s="446"/>
      <c r="H22" s="446"/>
      <c r="I22" s="446"/>
    </row>
    <row r="23" spans="2:9" ht="35.25" customHeight="1">
      <c r="B23" s="273" t="s">
        <v>48</v>
      </c>
      <c r="C23" s="269" t="str">
        <f>_xlfn.XLOOKUP(B23,'05_見積書整理表'!B:B,'05_見積書整理表'!D:D,"")</f>
        <v/>
      </c>
      <c r="D23" s="270" t="str">
        <f>_xlfn.XLOOKUP(B23,'05_見積書整理表'!B:B,'05_見積書整理表'!G:G,"")</f>
        <v/>
      </c>
      <c r="E23" s="447"/>
      <c r="F23" s="448"/>
      <c r="G23" s="448"/>
      <c r="H23" s="448"/>
      <c r="I23" s="448"/>
    </row>
    <row r="24" spans="2:9" ht="35.25" customHeight="1">
      <c r="B24" s="273" t="s">
        <v>277</v>
      </c>
      <c r="C24" s="269" t="str">
        <f>_xlfn.XLOOKUP(B24,'05_見積書整理表'!B:B,'05_見積書整理表'!D:D,"")</f>
        <v/>
      </c>
      <c r="D24" s="270" t="str">
        <f>_xlfn.XLOOKUP(B24,'05_見積書整理表'!B:B,'05_見積書整理表'!G:G,"")</f>
        <v/>
      </c>
      <c r="E24" s="445"/>
      <c r="F24" s="446"/>
      <c r="G24" s="446"/>
      <c r="H24" s="446"/>
      <c r="I24" s="446"/>
    </row>
  </sheetData>
  <mergeCells count="26">
    <mergeCell ref="E18:I18"/>
    <mergeCell ref="E19:I19"/>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0:I20"/>
    <mergeCell ref="E21:I21"/>
    <mergeCell ref="E22:I22"/>
    <mergeCell ref="E23:I23"/>
    <mergeCell ref="E24:I24"/>
  </mergeCells>
  <phoneticPr fontId="11"/>
  <conditionalFormatting sqref="E10:I10">
    <cfRule type="expression" dxfId="30" priority="20">
      <formula>$E$10&lt;&gt;""</formula>
    </cfRule>
    <cfRule type="expression" dxfId="29" priority="40">
      <formula>$C$10&lt;&gt;""</formula>
    </cfRule>
  </conditionalFormatting>
  <conditionalFormatting sqref="E11:I11">
    <cfRule type="expression" dxfId="28" priority="19">
      <formula>$E$11&lt;&gt;""</formula>
    </cfRule>
    <cfRule type="expression" dxfId="27" priority="39">
      <formula>$C$11&lt;&gt;""</formula>
    </cfRule>
  </conditionalFormatting>
  <conditionalFormatting sqref="E12:I12">
    <cfRule type="expression" dxfId="26" priority="18">
      <formula>$E$12&lt;&gt;""</formula>
    </cfRule>
    <cfRule type="expression" dxfId="25" priority="38">
      <formula>$C$12&lt;&gt;""</formula>
    </cfRule>
  </conditionalFormatting>
  <conditionalFormatting sqref="E13:I13">
    <cfRule type="expression" dxfId="24" priority="17">
      <formula>$E$13&lt;&gt;""</formula>
    </cfRule>
    <cfRule type="expression" dxfId="23" priority="37">
      <formula>$C$13&lt;&gt;""</formula>
    </cfRule>
  </conditionalFormatting>
  <conditionalFormatting sqref="E14:I14">
    <cfRule type="expression" dxfId="22" priority="16">
      <formula>$E$14&lt;&gt;""</formula>
    </cfRule>
    <cfRule type="expression" dxfId="21" priority="36">
      <formula>$C$14&lt;&gt;""</formula>
    </cfRule>
  </conditionalFormatting>
  <conditionalFormatting sqref="E15:I15">
    <cfRule type="expression" dxfId="20" priority="15">
      <formula>$E$15&lt;&gt;""</formula>
    </cfRule>
    <cfRule type="expression" dxfId="19" priority="35">
      <formula>$C$15&lt;&gt;""</formula>
    </cfRule>
  </conditionalFormatting>
  <conditionalFormatting sqref="E16:I16">
    <cfRule type="expression" dxfId="18" priority="14">
      <formula>$E$16&lt;&gt;""</formula>
    </cfRule>
    <cfRule type="expression" dxfId="17" priority="34">
      <formula>$C$16&lt;&gt;""</formula>
    </cfRule>
  </conditionalFormatting>
  <conditionalFormatting sqref="E17:I17">
    <cfRule type="expression" dxfId="16" priority="13">
      <formula>$E$17&lt;&gt;""</formula>
    </cfRule>
    <cfRule type="expression" dxfId="15" priority="33">
      <formula>$C$17&lt;&gt;""</formula>
    </cfRule>
  </conditionalFormatting>
  <conditionalFormatting sqref="E18:I18">
    <cfRule type="expression" dxfId="14" priority="12">
      <formula>$E$18&lt;&gt;""</formula>
    </cfRule>
    <cfRule type="expression" dxfId="13" priority="32">
      <formula>$C$18&lt;&gt;""</formula>
    </cfRule>
  </conditionalFormatting>
  <conditionalFormatting sqref="E19:I19">
    <cfRule type="expression" dxfId="12" priority="11">
      <formula>$E$19&lt;&gt;""</formula>
    </cfRule>
    <cfRule type="expression" dxfId="11" priority="31">
      <formula>$C$19&lt;&gt;""</formula>
    </cfRule>
  </conditionalFormatting>
  <conditionalFormatting sqref="E20:I20">
    <cfRule type="expression" dxfId="10" priority="10">
      <formula>$E$20&lt;&gt;""</formula>
    </cfRule>
    <cfRule type="expression" dxfId="9" priority="30">
      <formula>$C$20&lt;&gt;""</formula>
    </cfRule>
  </conditionalFormatting>
  <conditionalFormatting sqref="E21:I21">
    <cfRule type="expression" dxfId="8" priority="9">
      <formula>$E$21&lt;&gt;""</formula>
    </cfRule>
    <cfRule type="expression" dxfId="7" priority="29">
      <formula>$C$21&lt;&gt;""</formula>
    </cfRule>
  </conditionalFormatting>
  <conditionalFormatting sqref="E22:I22">
    <cfRule type="expression" dxfId="6" priority="8">
      <formula>$E$22&lt;&gt;""</formula>
    </cfRule>
    <cfRule type="expression" dxfId="5" priority="28">
      <formula>$C$22&lt;&gt;""</formula>
    </cfRule>
  </conditionalFormatting>
  <conditionalFormatting sqref="E23:I23">
    <cfRule type="expression" dxfId="4" priority="7">
      <formula>$E$23&lt;&gt;""</formula>
    </cfRule>
    <cfRule type="expression" dxfId="3" priority="27">
      <formula>$C$23&lt;&gt;""</formula>
    </cfRule>
  </conditionalFormatting>
  <conditionalFormatting sqref="E24:I24">
    <cfRule type="expression" dxfId="2" priority="6">
      <formula>$E$24&lt;&gt;""</formula>
    </cfRule>
    <cfRule type="expression" dxfId="1" priority="26">
      <formula>$C$24&lt;&gt;""</formula>
    </cfRule>
  </conditionalFormatting>
  <dataValidations count="1">
    <dataValidation showDropDown="1" showInputMessage="1" showErrorMessage="1" sqref="H6:I6" xr:uid="{42252553-5175-4D67-B368-54C1C743A5E9}"/>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45D4-ACE3-4A96-B698-B895F6CBE69E}">
  <sheetPr>
    <tabColor rgb="FF00B0F0"/>
    <pageSetUpPr fitToPage="1"/>
  </sheetPr>
  <dimension ref="A1:J33"/>
  <sheetViews>
    <sheetView showZeros="0" view="pageBreakPreview" zoomScale="85" zoomScaleNormal="85" zoomScaleSheetLayoutView="85" workbookViewId="0">
      <selection activeCell="P12" sqref="P12"/>
    </sheetView>
  </sheetViews>
  <sheetFormatPr defaultColWidth="9" defaultRowHeight="13"/>
  <cols>
    <col min="1" max="1" width="15.81640625" style="41" bestFit="1" customWidth="1"/>
    <col min="2" max="2" width="12.453125" style="41" bestFit="1" customWidth="1"/>
    <col min="3" max="3" width="12.1796875" style="41" customWidth="1"/>
    <col min="4" max="4" width="3.81640625" style="41" bestFit="1" customWidth="1"/>
    <col min="5" max="5" width="12.453125" style="41" bestFit="1" customWidth="1"/>
    <col min="6" max="6" width="12" style="41" customWidth="1"/>
    <col min="7" max="7" width="3.81640625" style="41" bestFit="1" customWidth="1"/>
    <col min="8" max="8" width="10.1796875" style="41" bestFit="1" customWidth="1"/>
    <col min="9" max="9" width="17.08984375" style="41" customWidth="1"/>
    <col min="10" max="10" width="3.453125" style="214" bestFit="1" customWidth="1"/>
    <col min="11" max="16384" width="9" style="41"/>
  </cols>
  <sheetData>
    <row r="1" spans="1:10" ht="24.75" customHeight="1">
      <c r="G1" s="479" t="s">
        <v>220</v>
      </c>
      <c r="H1" s="479"/>
      <c r="I1" s="479"/>
      <c r="J1" s="479"/>
    </row>
    <row r="2" spans="1:10" ht="24.75" customHeight="1">
      <c r="A2" s="480" t="s">
        <v>221</v>
      </c>
      <c r="B2" s="480"/>
      <c r="C2" s="480"/>
      <c r="D2" s="480"/>
      <c r="E2" s="480"/>
      <c r="F2" s="480"/>
      <c r="G2" s="480"/>
      <c r="H2" s="480"/>
      <c r="I2" s="480"/>
      <c r="J2" s="480"/>
    </row>
    <row r="3" spans="1:10" ht="13.5" thickBot="1">
      <c r="H3" s="196"/>
      <c r="I3" s="481"/>
      <c r="J3" s="481"/>
    </row>
    <row r="4" spans="1:10" ht="34.5" customHeight="1">
      <c r="A4" s="197" t="s">
        <v>3</v>
      </c>
      <c r="B4" s="482">
        <f>'02_様式5-1'!G7</f>
        <v>0</v>
      </c>
      <c r="C4" s="483"/>
      <c r="D4" s="483"/>
      <c r="E4" s="484"/>
      <c r="F4" s="198" t="s">
        <v>222</v>
      </c>
      <c r="G4" s="485">
        <f>'02_様式5-1'!B8</f>
        <v>0</v>
      </c>
      <c r="H4" s="486"/>
      <c r="I4" s="486"/>
      <c r="J4" s="487"/>
    </row>
    <row r="5" spans="1:10" ht="34.5" customHeight="1">
      <c r="A5" s="7" t="s">
        <v>0</v>
      </c>
      <c r="B5" s="488">
        <f>'02_様式5-1'!G2</f>
        <v>0</v>
      </c>
      <c r="C5" s="489"/>
      <c r="D5" s="489"/>
      <c r="E5" s="489"/>
      <c r="F5" s="489"/>
      <c r="G5" s="489"/>
      <c r="H5" s="489"/>
      <c r="I5" s="489"/>
      <c r="J5" s="490"/>
    </row>
    <row r="6" spans="1:10" ht="34.5" customHeight="1" thickBot="1">
      <c r="A6" s="199" t="s">
        <v>5</v>
      </c>
      <c r="B6" s="491">
        <f>'02_様式5-1'!B9</f>
        <v>0</v>
      </c>
      <c r="C6" s="492"/>
      <c r="D6" s="492"/>
      <c r="E6" s="493"/>
      <c r="F6" s="493"/>
      <c r="G6" s="493"/>
      <c r="H6" s="493"/>
      <c r="I6" s="493"/>
      <c r="J6" s="494"/>
    </row>
    <row r="7" spans="1:10" ht="34.5" customHeight="1" thickTop="1">
      <c r="A7" s="200" t="s">
        <v>7</v>
      </c>
      <c r="B7" s="495">
        <f>'02_様式5-1'!B10</f>
        <v>0</v>
      </c>
      <c r="C7" s="496"/>
      <c r="D7" s="496"/>
      <c r="E7" s="497"/>
      <c r="F7" s="498" t="s">
        <v>223</v>
      </c>
      <c r="G7" s="499"/>
      <c r="H7" s="500"/>
      <c r="I7" s="501"/>
      <c r="J7" s="502"/>
    </row>
    <row r="8" spans="1:10" ht="34.5" customHeight="1">
      <c r="A8" s="201" t="s">
        <v>224</v>
      </c>
      <c r="B8" s="202" t="s">
        <v>225</v>
      </c>
      <c r="C8" s="503"/>
      <c r="D8" s="503"/>
      <c r="E8" s="503"/>
      <c r="F8" s="503"/>
      <c r="G8" s="504"/>
      <c r="H8" s="202" t="s">
        <v>226</v>
      </c>
      <c r="I8" s="203"/>
      <c r="J8" s="204" t="s">
        <v>30</v>
      </c>
    </row>
    <row r="9" spans="1:10" ht="34.5" customHeight="1">
      <c r="A9" s="201" t="s">
        <v>227</v>
      </c>
      <c r="B9" s="202" t="s">
        <v>225</v>
      </c>
      <c r="C9" s="472"/>
      <c r="D9" s="472"/>
      <c r="E9" s="472"/>
      <c r="F9" s="472"/>
      <c r="G9" s="473"/>
      <c r="H9" s="202" t="s">
        <v>226</v>
      </c>
      <c r="I9" s="203"/>
      <c r="J9" s="204" t="s">
        <v>30</v>
      </c>
    </row>
    <row r="10" spans="1:10" ht="34.5" customHeight="1">
      <c r="A10" s="201" t="s">
        <v>228</v>
      </c>
      <c r="B10" s="202" t="s">
        <v>225</v>
      </c>
      <c r="C10" s="472"/>
      <c r="D10" s="472"/>
      <c r="E10" s="472"/>
      <c r="F10" s="472"/>
      <c r="G10" s="473"/>
      <c r="H10" s="202" t="s">
        <v>226</v>
      </c>
      <c r="I10" s="203"/>
      <c r="J10" s="204" t="s">
        <v>30</v>
      </c>
    </row>
    <row r="11" spans="1:10" ht="34.5" customHeight="1">
      <c r="A11" s="201" t="s">
        <v>229</v>
      </c>
      <c r="B11" s="202" t="s">
        <v>225</v>
      </c>
      <c r="C11" s="472"/>
      <c r="D11" s="472"/>
      <c r="E11" s="472"/>
      <c r="F11" s="472"/>
      <c r="G11" s="473"/>
      <c r="H11" s="202" t="s">
        <v>226</v>
      </c>
      <c r="I11" s="203"/>
      <c r="J11" s="204" t="s">
        <v>30</v>
      </c>
    </row>
    <row r="12" spans="1:10" ht="34.5" customHeight="1">
      <c r="A12" s="201" t="s">
        <v>230</v>
      </c>
      <c r="B12" s="202" t="s">
        <v>225</v>
      </c>
      <c r="C12" s="472"/>
      <c r="D12" s="472"/>
      <c r="E12" s="472"/>
      <c r="F12" s="472"/>
      <c r="G12" s="473"/>
      <c r="H12" s="202" t="s">
        <v>226</v>
      </c>
      <c r="I12" s="203"/>
      <c r="J12" s="204" t="s">
        <v>30</v>
      </c>
    </row>
    <row r="13" spans="1:10" ht="35.25" customHeight="1" thickBot="1">
      <c r="A13" s="201" t="s">
        <v>231</v>
      </c>
      <c r="B13" s="205" t="s">
        <v>225</v>
      </c>
      <c r="C13" s="472"/>
      <c r="D13" s="472"/>
      <c r="E13" s="472"/>
      <c r="F13" s="472"/>
      <c r="G13" s="473"/>
      <c r="H13" s="205" t="s">
        <v>226</v>
      </c>
      <c r="I13" s="206"/>
      <c r="J13" s="207" t="s">
        <v>30</v>
      </c>
    </row>
    <row r="14" spans="1:10" ht="35.25" customHeight="1" thickTop="1">
      <c r="A14" s="208" t="s">
        <v>232</v>
      </c>
      <c r="B14" s="474"/>
      <c r="C14" s="474"/>
      <c r="D14" s="474"/>
      <c r="E14" s="474"/>
      <c r="F14" s="474"/>
      <c r="G14" s="474"/>
      <c r="H14" s="474"/>
      <c r="I14" s="474"/>
      <c r="J14" s="475"/>
    </row>
    <row r="15" spans="1:10" ht="34.5" customHeight="1">
      <c r="A15" s="476"/>
      <c r="B15" s="477"/>
      <c r="C15" s="477"/>
      <c r="D15" s="477"/>
      <c r="E15" s="477"/>
      <c r="F15" s="477"/>
      <c r="G15" s="477"/>
      <c r="H15" s="477"/>
      <c r="I15" s="477"/>
      <c r="J15" s="478"/>
    </row>
    <row r="16" spans="1:10" ht="34.5" customHeight="1">
      <c r="A16" s="476"/>
      <c r="B16" s="477"/>
      <c r="C16" s="477"/>
      <c r="D16" s="477"/>
      <c r="E16" s="477"/>
      <c r="F16" s="477"/>
      <c r="G16" s="477"/>
      <c r="H16" s="477"/>
      <c r="I16" s="477"/>
      <c r="J16" s="478"/>
    </row>
    <row r="17" spans="1:10" ht="34.5" customHeight="1">
      <c r="A17" s="476"/>
      <c r="B17" s="477"/>
      <c r="C17" s="477"/>
      <c r="D17" s="477"/>
      <c r="E17" s="477"/>
      <c r="F17" s="477"/>
      <c r="G17" s="477"/>
      <c r="H17" s="477"/>
      <c r="I17" s="477"/>
      <c r="J17" s="478"/>
    </row>
    <row r="18" spans="1:10" ht="34.5" customHeight="1">
      <c r="A18" s="476"/>
      <c r="B18" s="477"/>
      <c r="C18" s="477"/>
      <c r="D18" s="477"/>
      <c r="E18" s="477"/>
      <c r="F18" s="477"/>
      <c r="G18" s="477"/>
      <c r="H18" s="477"/>
      <c r="I18" s="477"/>
      <c r="J18" s="478"/>
    </row>
    <row r="19" spans="1:10" ht="34.5" customHeight="1">
      <c r="A19" s="476"/>
      <c r="B19" s="477"/>
      <c r="C19" s="477"/>
      <c r="D19" s="477"/>
      <c r="E19" s="477"/>
      <c r="F19" s="477"/>
      <c r="G19" s="477"/>
      <c r="H19" s="477"/>
      <c r="I19" s="477"/>
      <c r="J19" s="478"/>
    </row>
    <row r="20" spans="1:10" ht="34.5" customHeight="1">
      <c r="A20" s="476"/>
      <c r="B20" s="477"/>
      <c r="C20" s="477"/>
      <c r="D20" s="477"/>
      <c r="E20" s="477"/>
      <c r="F20" s="477"/>
      <c r="G20" s="477"/>
      <c r="H20" s="477"/>
      <c r="I20" s="477"/>
      <c r="J20" s="478"/>
    </row>
    <row r="21" spans="1:10" ht="35.25" customHeight="1">
      <c r="A21" s="462" t="s">
        <v>233</v>
      </c>
      <c r="B21" s="463"/>
      <c r="C21" s="463"/>
      <c r="D21" s="463"/>
      <c r="E21" s="463"/>
      <c r="F21" s="463"/>
      <c r="G21" s="463"/>
      <c r="H21" s="463"/>
      <c r="I21" s="463"/>
      <c r="J21" s="464"/>
    </row>
    <row r="22" spans="1:10" ht="35.25" customHeight="1">
      <c r="A22" s="209"/>
      <c r="B22" s="196" t="s">
        <v>234</v>
      </c>
      <c r="C22" s="210"/>
      <c r="D22" s="211" t="s">
        <v>30</v>
      </c>
      <c r="E22" s="196" t="s">
        <v>235</v>
      </c>
      <c r="F22" s="69"/>
      <c r="G22" s="211" t="s">
        <v>30</v>
      </c>
      <c r="H22" s="196" t="s">
        <v>236</v>
      </c>
      <c r="I22" s="212">
        <f>F22-C22</f>
        <v>0</v>
      </c>
      <c r="J22" s="213" t="s">
        <v>30</v>
      </c>
    </row>
    <row r="23" spans="1:10" ht="34.5" customHeight="1">
      <c r="A23" s="465"/>
      <c r="B23" s="466"/>
      <c r="C23" s="466"/>
      <c r="D23" s="466"/>
      <c r="E23" s="466"/>
      <c r="F23" s="466"/>
      <c r="G23" s="466"/>
      <c r="H23" s="466"/>
      <c r="I23" s="466"/>
      <c r="J23" s="467"/>
    </row>
    <row r="24" spans="1:10" ht="34.5" customHeight="1">
      <c r="A24" s="468"/>
      <c r="B24" s="466"/>
      <c r="C24" s="466"/>
      <c r="D24" s="466"/>
      <c r="E24" s="466"/>
      <c r="F24" s="466"/>
      <c r="G24" s="466"/>
      <c r="H24" s="466"/>
      <c r="I24" s="466"/>
      <c r="J24" s="467"/>
    </row>
    <row r="25" spans="1:10" ht="34.5" customHeight="1">
      <c r="A25" s="468"/>
      <c r="B25" s="466"/>
      <c r="C25" s="466"/>
      <c r="D25" s="466"/>
      <c r="E25" s="466"/>
      <c r="F25" s="466"/>
      <c r="G25" s="466"/>
      <c r="H25" s="466"/>
      <c r="I25" s="466"/>
      <c r="J25" s="467"/>
    </row>
    <row r="26" spans="1:10" ht="34.5" customHeight="1">
      <c r="A26" s="468"/>
      <c r="B26" s="466"/>
      <c r="C26" s="466"/>
      <c r="D26" s="466"/>
      <c r="E26" s="466"/>
      <c r="F26" s="466"/>
      <c r="G26" s="466"/>
      <c r="H26" s="466"/>
      <c r="I26" s="466"/>
      <c r="J26" s="467"/>
    </row>
    <row r="27" spans="1:10" ht="34.5" customHeight="1">
      <c r="A27" s="468"/>
      <c r="B27" s="466"/>
      <c r="C27" s="466"/>
      <c r="D27" s="466"/>
      <c r="E27" s="466"/>
      <c r="F27" s="466"/>
      <c r="G27" s="466"/>
      <c r="H27" s="466"/>
      <c r="I27" s="466"/>
      <c r="J27" s="467"/>
    </row>
    <row r="28" spans="1:10" ht="34.5" customHeight="1" thickBot="1">
      <c r="A28" s="469"/>
      <c r="B28" s="470"/>
      <c r="C28" s="470"/>
      <c r="D28" s="470"/>
      <c r="E28" s="470"/>
      <c r="F28" s="470"/>
      <c r="G28" s="470"/>
      <c r="H28" s="470"/>
      <c r="I28" s="470"/>
      <c r="J28" s="471"/>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11"/>
  <conditionalFormatting sqref="H7:J7 C8:G10 I8:I10 A15:J20">
    <cfRule type="cellIs" dxfId="0" priority="1" operator="equal">
      <formula>""</formula>
    </cfRule>
  </conditionalFormatting>
  <dataValidations count="1">
    <dataValidation type="list" allowBlank="1" showInputMessage="1" showErrorMessage="1" sqref="H7:J7" xr:uid="{18F96FC4-9040-4F20-B60F-8D55832D8DE5}">
      <formula1>"施工業者,設計業者,耐震点検業者,施工業者・設計業者,施工業者・耐震点検業者,施工業者・耐震点検業者,施工業者・設計業者・耐震点検業者"</formula1>
    </dataValidation>
  </dataValidations>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01_チェック表</vt:lpstr>
      <vt:lpstr>02_様式5-1</vt:lpstr>
      <vt:lpstr>03_様式5-2</vt:lpstr>
      <vt:lpstr>04_様式5-3</vt:lpstr>
      <vt:lpstr>05_見積書整理表</vt:lpstr>
      <vt:lpstr>06-1_説明一覧  (耐震点検経費)</vt:lpstr>
      <vt:lpstr>06-2_説明一覧  (実施設計費)</vt:lpstr>
      <vt:lpstr>06-3_説明一覧 （工事費）</vt:lpstr>
      <vt:lpstr>07_採択理由書</vt:lpstr>
      <vt:lpstr>Sheet4</vt:lpstr>
      <vt:lpstr>'01_チェック表'!Print_Area</vt:lpstr>
      <vt:lpstr>'02_様式5-1'!Print_Area</vt:lpstr>
      <vt:lpstr>'03_様式5-2'!Print_Area</vt:lpstr>
      <vt:lpstr>'04_様式5-3'!Print_Area</vt:lpstr>
      <vt:lpstr>'05_見積書整理表'!Print_Area</vt:lpstr>
      <vt:lpstr>'06-1_説明一覧  (耐震点検経費)'!Print_Area</vt:lpstr>
      <vt:lpstr>'06-2_説明一覧  (実施設計費)'!Print_Area</vt:lpstr>
      <vt:lpstr>'06-3_説明一覧 （工事費）'!Print_Area</vt:lpstr>
      <vt:lpstr>'07_採択理由書'!Print_Area</vt:lpstr>
      <vt:lpstr>'06-1_説明一覧  (耐震点検経費)'!Print_Titles</vt:lpstr>
      <vt:lpstr>'06-2_説明一覧  (実施設計費)'!Print_Titles</vt:lpstr>
      <vt:lpstr>'06-3_説明一覧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廣瀬暁子</cp:lastModifiedBy>
  <cp:revision/>
  <dcterms:created xsi:type="dcterms:W3CDTF">2013-01-28T12:58:14Z</dcterms:created>
  <dcterms:modified xsi:type="dcterms:W3CDTF">2026-02-16T02:47:03Z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2023-03-23T05:23:21Z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e5ca7d77-f92e-46fe-a4c2-7cbffffa8e13</vt:lpwstr>
  </property>
  <property fmtid="{D5CDD505-2E9C-101B-9397-08002B2CF9AE}" pid="8" name="MSIP_Label_d899a617-f30e-4fb8-b81c-fb6d0b94ac5b_ContentBits">
    <vt:lpwstr>0</vt:lpwstr>
  </property>
</Properties>
</file>