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khirose\Documents\施設設備補助金\R8\申請様式\"/>
    </mc:Choice>
  </mc:AlternateContent>
  <xr:revisionPtr revIDLastSave="0" documentId="13_ncr:1_{63AB29C5-0F71-4D84-818B-04B6DC5DE3FF}" xr6:coauthVersionLast="47" xr6:coauthVersionMax="47" xr10:uidLastSave="{00000000-0000-0000-0000-000000000000}"/>
  <bookViews>
    <workbookView xWindow="34450" yWindow="-110" windowWidth="29020" windowHeight="15700" xr2:uid="{00000000-000D-0000-FFFF-FFFF00000000}"/>
  </bookViews>
  <sheets>
    <sheet name="01_チェック表" sheetId="5" r:id="rId1"/>
    <sheet name="02_様式８-1" sheetId="1" r:id="rId2"/>
    <sheet name="03_様式８-2" sheetId="2" r:id="rId3"/>
    <sheet name="04_様式８-3" sheetId="3" r:id="rId4"/>
    <sheet name="05_見積書整理表" sheetId="6" r:id="rId5"/>
    <sheet name="06-1_説明一覧  (調査分析費)" sheetId="15" r:id="rId6"/>
    <sheet name="06-2_説明一覧  (実施設計費)" sheetId="14" r:id="rId7"/>
    <sheet name="06-3_説明一覧 （工事費）" sheetId="13" r:id="rId8"/>
    <sheet name="07_採択理由書" sheetId="8" r:id="rId9"/>
    <sheet name="Sheet4" sheetId="4" state="hidden" r:id="rId10"/>
  </sheets>
  <externalReferences>
    <externalReference r:id="rId11"/>
    <externalReference r:id="rId12"/>
    <externalReference r:id="rId13"/>
    <externalReference r:id="rId14"/>
    <externalReference r:id="rId15"/>
  </externalReferences>
  <definedNames>
    <definedName name="O">[1]大学データ!$I$5:$I$8</definedName>
    <definedName name="P">[1]大学データ!$J$5:$J$7</definedName>
    <definedName name="_xlnm.Print_Area" localSheetId="0">'01_チェック表'!$A$1:$G$48</definedName>
    <definedName name="_xlnm.Print_Area" localSheetId="1">'02_様式８-1'!$A$1:$J$22</definedName>
    <definedName name="_xlnm.Print_Area" localSheetId="2">'03_様式８-2'!$A$1:$H$50</definedName>
    <definedName name="_xlnm.Print_Area" localSheetId="3">'04_様式８-3'!$A$1:$G$29</definedName>
    <definedName name="_xlnm.Print_Area" localSheetId="4">'05_見積書整理表'!$A$1:$Q$69</definedName>
    <definedName name="_xlnm.Print_Area" localSheetId="5">'06-1_説明一覧  (調査分析費)'!$A$1:$J$24</definedName>
    <definedName name="_xlnm.Print_Area" localSheetId="6">'06-2_説明一覧  (実施設計費)'!$A$1:$J$24</definedName>
    <definedName name="_xlnm.Print_Area" localSheetId="7">'06-3_説明一覧 （工事費）'!$A$1:$J$29</definedName>
    <definedName name="_xlnm.Print_Area" localSheetId="8">'07_採択理由書'!$A$1:$J$28</definedName>
    <definedName name="_xlnm.Print_Titles" localSheetId="5">'06-1_説明一覧  (調査分析費)'!$8:$9</definedName>
    <definedName name="_xlnm.Print_Titles" localSheetId="6">'06-2_説明一覧  (実施設計費)'!$8:$9</definedName>
    <definedName name="_xlnm.Print_Titles" localSheetId="7">'06-3_説明一覧 （工事費）'!$8:$9</definedName>
    <definedName name="Q">[1]大学データ!$K$5:$K$7</definedName>
    <definedName name="S">[1]大学データ!$L$5:$L$8</definedName>
    <definedName name="ほし">[2]Sheet2!$E$3:$E$49</definedName>
    <definedName name="月" localSheetId="5">[3]リスト!$N$3:$N$14</definedName>
    <definedName name="月" localSheetId="6">[3]リスト!$N$3:$N$14</definedName>
    <definedName name="月" localSheetId="7">[3]リスト!$N$3:$N$14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2">[4]様式4!#REF!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9">[4]様式4!#REF!</definedName>
    <definedName name="事業種">[4]様式4!#REF!</definedName>
    <definedName name="説明一覧">[4]様式4!#REF!</definedName>
    <definedName name="都道府県">[5]Sheet2!$A$3:$A$49</definedName>
    <definedName name="日" localSheetId="5">[3]リスト!$P$3:$P$33</definedName>
    <definedName name="日" localSheetId="6">[3]リスト!$P$3:$P$33</definedName>
    <definedName name="日" localSheetId="7">[3]リスト!$P$3:$P$33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5" l="1"/>
  <c r="C24" i="15"/>
  <c r="D23" i="15"/>
  <c r="C23" i="15"/>
  <c r="D22" i="15"/>
  <c r="C22" i="15"/>
  <c r="D21" i="15"/>
  <c r="C21" i="15"/>
  <c r="D20" i="15"/>
  <c r="C20" i="15"/>
  <c r="D19" i="15"/>
  <c r="C19" i="15"/>
  <c r="D18" i="15"/>
  <c r="C18" i="15"/>
  <c r="D17" i="15"/>
  <c r="C17" i="15"/>
  <c r="D16" i="15"/>
  <c r="C16" i="15"/>
  <c r="D15" i="15"/>
  <c r="C15" i="15"/>
  <c r="D14" i="15"/>
  <c r="C14" i="15"/>
  <c r="D13" i="15"/>
  <c r="C13" i="15"/>
  <c r="D12" i="15"/>
  <c r="C12" i="15"/>
  <c r="D11" i="15"/>
  <c r="C11" i="15"/>
  <c r="D10" i="15"/>
  <c r="C10" i="15"/>
  <c r="H6" i="15"/>
  <c r="F6" i="15"/>
  <c r="D6" i="15"/>
  <c r="B6" i="15"/>
  <c r="D24" i="14"/>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1" i="14"/>
  <c r="C11" i="14"/>
  <c r="D10" i="14"/>
  <c r="C10" i="14"/>
  <c r="H6" i="14"/>
  <c r="F6" i="14"/>
  <c r="D6" i="14"/>
  <c r="B6" i="14"/>
  <c r="D11" i="13"/>
  <c r="D12" i="13"/>
  <c r="D13" i="13"/>
  <c r="D14" i="13"/>
  <c r="D15" i="13"/>
  <c r="D16" i="13"/>
  <c r="D17" i="13"/>
  <c r="D18" i="13"/>
  <c r="D19" i="13"/>
  <c r="D20" i="13"/>
  <c r="D21" i="13"/>
  <c r="D22" i="13"/>
  <c r="D23" i="13"/>
  <c r="D24" i="13"/>
  <c r="D25" i="13"/>
  <c r="D26" i="13"/>
  <c r="D27" i="13"/>
  <c r="D28" i="13"/>
  <c r="D29" i="13"/>
  <c r="D10" i="13"/>
  <c r="C11" i="13"/>
  <c r="C12" i="13"/>
  <c r="C13" i="13"/>
  <c r="C14" i="13"/>
  <c r="C15" i="13"/>
  <c r="C16" i="13"/>
  <c r="C17" i="13"/>
  <c r="C18" i="13"/>
  <c r="C19" i="13"/>
  <c r="C20" i="13"/>
  <c r="C21" i="13"/>
  <c r="C22" i="13"/>
  <c r="C23" i="13"/>
  <c r="C24" i="13"/>
  <c r="C25" i="13"/>
  <c r="C26" i="13"/>
  <c r="C27" i="13"/>
  <c r="C28" i="13"/>
  <c r="C29" i="13"/>
  <c r="C10" i="13"/>
  <c r="G45" i="5"/>
  <c r="H50" i="2"/>
  <c r="H49" i="2"/>
  <c r="H41" i="2"/>
  <c r="H29" i="2"/>
  <c r="H23" i="2"/>
  <c r="H11" i="2"/>
  <c r="H39" i="2" l="1"/>
  <c r="H38" i="2"/>
  <c r="H37" i="2"/>
  <c r="H36" i="2"/>
  <c r="H35" i="2"/>
  <c r="H34" i="2"/>
  <c r="H33" i="2"/>
  <c r="H32" i="2"/>
  <c r="H31" i="2"/>
  <c r="G39" i="2"/>
  <c r="G38" i="2"/>
  <c r="G37" i="2"/>
  <c r="G36" i="2"/>
  <c r="G35" i="2"/>
  <c r="G34" i="2"/>
  <c r="G33" i="2"/>
  <c r="G32" i="2"/>
  <c r="G31" i="2"/>
  <c r="H21" i="2"/>
  <c r="H20" i="2"/>
  <c r="H19" i="2"/>
  <c r="H18" i="2"/>
  <c r="G18" i="2"/>
  <c r="G21" i="2"/>
  <c r="G20" i="2"/>
  <c r="G19" i="2"/>
  <c r="D39" i="2"/>
  <c r="D38" i="2"/>
  <c r="D37" i="2"/>
  <c r="D36" i="2"/>
  <c r="D35" i="2"/>
  <c r="D34" i="2"/>
  <c r="D33" i="2"/>
  <c r="D32" i="2"/>
  <c r="D31" i="2"/>
  <c r="D18" i="2"/>
  <c r="D21" i="2"/>
  <c r="D20" i="2"/>
  <c r="D19" i="2"/>
  <c r="D7" i="2"/>
  <c r="H9" i="2"/>
  <c r="H8" i="2"/>
  <c r="H7" i="2"/>
  <c r="G7" i="2"/>
  <c r="G9" i="2"/>
  <c r="G8" i="2"/>
  <c r="D9" i="2"/>
  <c r="D8" i="2"/>
  <c r="B14" i="1" l="1"/>
  <c r="B5" i="8"/>
  <c r="H2" i="2"/>
  <c r="B6" i="13" l="1"/>
  <c r="E3" i="5"/>
  <c r="B6" i="8"/>
  <c r="H6" i="13"/>
  <c r="F5" i="2"/>
  <c r="B7" i="8"/>
  <c r="M6" i="6"/>
  <c r="F6" i="13"/>
  <c r="B4" i="8"/>
  <c r="D6" i="13"/>
  <c r="D6" i="6"/>
  <c r="E4" i="5"/>
  <c r="G4" i="8"/>
  <c r="F6" i="6"/>
  <c r="G5" i="3"/>
  <c r="E5" i="5"/>
  <c r="I22" i="8"/>
  <c r="Q55" i="6"/>
  <c r="P55" i="6"/>
  <c r="O55" i="6"/>
  <c r="K55" i="6"/>
  <c r="F55" i="6"/>
  <c r="Q54" i="6"/>
  <c r="P54" i="6"/>
  <c r="O54" i="6"/>
  <c r="K54" i="6"/>
  <c r="F54" i="6"/>
  <c r="Q53" i="6"/>
  <c r="P53" i="6"/>
  <c r="K53" i="6"/>
  <c r="F53" i="6"/>
  <c r="O53" i="6" s="1"/>
  <c r="Q52" i="6"/>
  <c r="K52" i="6"/>
  <c r="F52" i="6"/>
  <c r="P52" i="6" s="1"/>
  <c r="Q51" i="6"/>
  <c r="P51" i="6"/>
  <c r="O51" i="6"/>
  <c r="K51" i="6"/>
  <c r="F51" i="6"/>
  <c r="Q50" i="6"/>
  <c r="P50" i="6"/>
  <c r="O50" i="6"/>
  <c r="K50" i="6"/>
  <c r="F50" i="6"/>
  <c r="Q49" i="6"/>
  <c r="P49" i="6"/>
  <c r="K49" i="6"/>
  <c r="F49" i="6"/>
  <c r="O49" i="6" s="1"/>
  <c r="Q48" i="6"/>
  <c r="K48" i="6"/>
  <c r="F48" i="6"/>
  <c r="P48" i="6" s="1"/>
  <c r="Q47" i="6"/>
  <c r="P47" i="6"/>
  <c r="O47" i="6"/>
  <c r="K47" i="6"/>
  <c r="F47" i="6"/>
  <c r="Q46" i="6"/>
  <c r="P46" i="6"/>
  <c r="O46" i="6"/>
  <c r="K46" i="6"/>
  <c r="F46" i="6"/>
  <c r="Q45" i="6"/>
  <c r="P45" i="6"/>
  <c r="K45" i="6"/>
  <c r="F45" i="6"/>
  <c r="O45" i="6" s="1"/>
  <c r="Q44" i="6"/>
  <c r="K44" i="6"/>
  <c r="F44" i="6"/>
  <c r="P44" i="6" s="1"/>
  <c r="Q43" i="6"/>
  <c r="P43" i="6"/>
  <c r="O43" i="6"/>
  <c r="K43" i="6"/>
  <c r="F43" i="6"/>
  <c r="Q42" i="6"/>
  <c r="P42" i="6"/>
  <c r="O42" i="6"/>
  <c r="K42" i="6"/>
  <c r="F42" i="6"/>
  <c r="Q41" i="6"/>
  <c r="P41" i="6"/>
  <c r="K41" i="6"/>
  <c r="F41" i="6"/>
  <c r="O41" i="6" s="1"/>
  <c r="Q40" i="6"/>
  <c r="K40" i="6"/>
  <c r="F40" i="6"/>
  <c r="P40" i="6" s="1"/>
  <c r="Q39" i="6"/>
  <c r="P39" i="6"/>
  <c r="O39" i="6"/>
  <c r="K39" i="6"/>
  <c r="F39" i="6"/>
  <c r="Q38" i="6"/>
  <c r="P38" i="6"/>
  <c r="O38" i="6"/>
  <c r="K38" i="6"/>
  <c r="F38" i="6"/>
  <c r="Q37" i="6"/>
  <c r="P37" i="6"/>
  <c r="K37" i="6"/>
  <c r="F37" i="6"/>
  <c r="O37" i="6" s="1"/>
  <c r="Q36" i="6"/>
  <c r="K36" i="6"/>
  <c r="F36" i="6"/>
  <c r="P36" i="6" s="1"/>
  <c r="Q35" i="6"/>
  <c r="P35" i="6"/>
  <c r="O35" i="6"/>
  <c r="K35" i="6"/>
  <c r="F35" i="6"/>
  <c r="Q34" i="6"/>
  <c r="P34" i="6"/>
  <c r="O34" i="6"/>
  <c r="K34" i="6"/>
  <c r="F34" i="6"/>
  <c r="Q33" i="6"/>
  <c r="P33" i="6"/>
  <c r="K33" i="6"/>
  <c r="F33" i="6"/>
  <c r="O33" i="6" s="1"/>
  <c r="Q32" i="6"/>
  <c r="K32" i="6"/>
  <c r="F32" i="6"/>
  <c r="P32" i="6" s="1"/>
  <c r="Q31" i="6"/>
  <c r="P31" i="6"/>
  <c r="O31" i="6"/>
  <c r="K31" i="6"/>
  <c r="F31" i="6"/>
  <c r="Q30" i="6"/>
  <c r="P30" i="6"/>
  <c r="O30" i="6"/>
  <c r="K30" i="6"/>
  <c r="F30" i="6"/>
  <c r="Q29" i="6"/>
  <c r="P29" i="6"/>
  <c r="K29" i="6"/>
  <c r="F29" i="6"/>
  <c r="O29" i="6" s="1"/>
  <c r="Q28" i="6"/>
  <c r="K28" i="6"/>
  <c r="F28" i="6"/>
  <c r="P28" i="6" s="1"/>
  <c r="Q27" i="6"/>
  <c r="P27" i="6"/>
  <c r="O27" i="6"/>
  <c r="K27" i="6"/>
  <c r="F27" i="6"/>
  <c r="Q26" i="6"/>
  <c r="P26" i="6"/>
  <c r="O26" i="6"/>
  <c r="K26" i="6"/>
  <c r="F26" i="6"/>
  <c r="Q25" i="6"/>
  <c r="P25" i="6"/>
  <c r="K25" i="6"/>
  <c r="F25" i="6"/>
  <c r="O25" i="6" s="1"/>
  <c r="Q24" i="6"/>
  <c r="K24" i="6"/>
  <c r="F24" i="6"/>
  <c r="P24" i="6" s="1"/>
  <c r="Q23" i="6"/>
  <c r="P23" i="6"/>
  <c r="O23" i="6"/>
  <c r="K23" i="6"/>
  <c r="F23" i="6"/>
  <c r="Q22" i="6"/>
  <c r="P22" i="6"/>
  <c r="O22" i="6"/>
  <c r="K22" i="6"/>
  <c r="F22" i="6"/>
  <c r="Q21" i="6"/>
  <c r="P21" i="6"/>
  <c r="K21" i="6"/>
  <c r="F21" i="6"/>
  <c r="O21" i="6" s="1"/>
  <c r="Q20" i="6"/>
  <c r="K20" i="6"/>
  <c r="F20" i="6"/>
  <c r="P20" i="6" s="1"/>
  <c r="Q19" i="6"/>
  <c r="P19" i="6"/>
  <c r="O19" i="6"/>
  <c r="K19" i="6"/>
  <c r="F19" i="6"/>
  <c r="Q18" i="6"/>
  <c r="P18" i="6"/>
  <c r="O18" i="6"/>
  <c r="K18" i="6"/>
  <c r="F18" i="6"/>
  <c r="Q17" i="6"/>
  <c r="P17" i="6"/>
  <c r="K17" i="6"/>
  <c r="F17" i="6"/>
  <c r="O17" i="6" s="1"/>
  <c r="Q16" i="6"/>
  <c r="K16" i="6"/>
  <c r="F16" i="6"/>
  <c r="P16" i="6" s="1"/>
  <c r="Q15" i="6"/>
  <c r="P15" i="6"/>
  <c r="O15" i="6"/>
  <c r="K15" i="6"/>
  <c r="F15" i="6"/>
  <c r="Q14" i="6"/>
  <c r="P14" i="6"/>
  <c r="O14" i="6"/>
  <c r="K14" i="6"/>
  <c r="F14" i="6"/>
  <c r="Q13" i="6"/>
  <c r="P13" i="6"/>
  <c r="K13" i="6"/>
  <c r="F13" i="6"/>
  <c r="O13" i="6" s="1"/>
  <c r="Q12" i="6"/>
  <c r="K12" i="6"/>
  <c r="F12" i="6"/>
  <c r="P12" i="6" s="1"/>
  <c r="Q11" i="6"/>
  <c r="Q57" i="6" s="1"/>
  <c r="P11" i="6"/>
  <c r="P57" i="6" s="1"/>
  <c r="O11" i="6"/>
  <c r="K11" i="6"/>
  <c r="K57" i="6" s="1"/>
  <c r="F11" i="6"/>
  <c r="G48" i="5"/>
  <c r="G47" i="5"/>
  <c r="G43" i="5"/>
  <c r="G41" i="5"/>
  <c r="G37" i="5"/>
  <c r="G36" i="5"/>
  <c r="G35" i="5"/>
  <c r="G34" i="5"/>
  <c r="G33" i="5"/>
  <c r="G32" i="5"/>
  <c r="G31" i="5"/>
  <c r="G30" i="5"/>
  <c r="G28" i="5"/>
  <c r="G27" i="5"/>
  <c r="G26" i="5"/>
  <c r="G25" i="5"/>
  <c r="G24" i="5"/>
  <c r="G23" i="5"/>
  <c r="G22" i="5"/>
  <c r="G18" i="5"/>
  <c r="G17" i="5"/>
  <c r="G16" i="5"/>
  <c r="G15" i="5"/>
  <c r="G14" i="5"/>
  <c r="F16" i="1" l="1"/>
  <c r="H16" i="2"/>
  <c r="K62" i="6"/>
  <c r="K64" i="6" s="1"/>
  <c r="O12" i="6"/>
  <c r="O57" i="6" s="1"/>
  <c r="O16" i="6"/>
  <c r="O20" i="6"/>
  <c r="O28" i="6"/>
  <c r="O36" i="6"/>
  <c r="O24" i="6"/>
  <c r="O32" i="6"/>
  <c r="O40" i="6"/>
  <c r="O44" i="6"/>
  <c r="O48" i="6"/>
  <c r="O52" i="6"/>
  <c r="C16" i="1"/>
  <c r="F24" i="3"/>
  <c r="E24" i="3"/>
  <c r="D24" i="3"/>
  <c r="C24" i="3"/>
  <c r="O59" i="6" l="1"/>
  <c r="P59" i="6"/>
  <c r="P60" i="6" s="1"/>
  <c r="P61" i="6" s="1"/>
  <c r="I19" i="1"/>
  <c r="I16" i="1"/>
  <c r="F18" i="1"/>
  <c r="C17" i="1"/>
  <c r="F17" i="1"/>
  <c r="P62" i="6" l="1"/>
  <c r="P64" i="6" s="1"/>
  <c r="Q59" i="6"/>
  <c r="O60" i="6"/>
  <c r="O62" i="6"/>
  <c r="C18" i="1"/>
  <c r="I18" i="1" s="1"/>
  <c r="I17" i="1"/>
  <c r="Q62" i="6" l="1"/>
  <c r="Q60" i="6"/>
  <c r="O61" i="6"/>
  <c r="C19" i="1"/>
  <c r="Q61" i="6" l="1"/>
  <c r="Q64" i="6" s="1"/>
  <c r="O64" i="6"/>
  <c r="F19" i="1"/>
  <c r="C20" i="1"/>
  <c r="I20" i="1" s="1"/>
  <c r="O67" i="6" l="1"/>
  <c r="O6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齋藤美桜</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text>
    </comment>
    <comment ref="G7" authorId="0" shapeId="0" xr:uid="{00000000-0006-0000-0000-000004000000}">
      <text>
        <r>
          <rPr>
            <b/>
            <sz val="9"/>
            <color indexed="81"/>
            <rFont val="ＭＳ Ｐゴシック"/>
            <family val="3"/>
            <charset val="128"/>
          </rPr>
          <t>「学校法人○○」と記入すること。</t>
        </r>
      </text>
    </comment>
    <comment ref="B10" authorId="0" shapeId="0" xr:uid="{00000000-0006-0000-0000-000005000000}">
      <text>
        <r>
          <rPr>
            <b/>
            <sz val="9"/>
            <color indexed="81"/>
            <rFont val="ＭＳ Ｐゴシック"/>
            <family val="3"/>
            <charset val="128"/>
          </rPr>
          <t>事業の名称は、工事を行う建物とその内容が分かるよう、具体的かつ簡潔な名称とすること。</t>
        </r>
      </text>
    </comment>
    <comment ref="B11" authorId="0" shapeId="0" xr:uid="{00000000-0006-0000-0000-000006000000}">
      <text>
        <r>
          <rPr>
            <b/>
            <sz val="9"/>
            <color indexed="81"/>
            <rFont val="ＭＳ Ｐゴシック"/>
            <family val="3"/>
            <charset val="128"/>
          </rPr>
          <t>当該事業を行う施設の名称を具体的に記入すること。</t>
        </r>
      </text>
    </comment>
    <comment ref="G12" authorId="0" shapeId="0" xr:uid="{00000000-0006-0000-0000-000007000000}">
      <text>
        <r>
          <rPr>
            <b/>
            <sz val="9"/>
            <color indexed="81"/>
            <rFont val="ＭＳ Ｐゴシック"/>
            <family val="3"/>
            <charset val="128"/>
          </rPr>
          <t>該当する構造を選択すること</t>
        </r>
      </text>
    </comment>
    <comment ref="B13" authorId="1" shapeId="0" xr:uid="{2AE8587D-6312-4194-A85C-AF52626DBD2C}">
      <text>
        <r>
          <rPr>
            <b/>
            <sz val="9"/>
            <color indexed="81"/>
            <rFont val="MS P ゴシック"/>
            <family val="3"/>
            <charset val="128"/>
          </rPr>
          <t>事務連絡の「５．事業着手日について」を確認したうえで設定すること。</t>
        </r>
      </text>
    </comment>
    <comment ref="D13" authorId="2" shapeId="0" xr:uid="{4B768F6F-2639-4DD6-88FE-A69BDC8AD2E1}">
      <text>
        <r>
          <rPr>
            <b/>
            <sz val="9"/>
            <color indexed="81"/>
            <rFont val="MS P ゴシック"/>
            <family val="3"/>
            <charset val="128"/>
          </rPr>
          <t>上旬・中旬・下旬のうちから選択すること。</t>
        </r>
      </text>
    </comment>
    <comment ref="I16" authorId="0" shapeId="0" xr:uid="{00000000-0006-0000-0000-000009000000}">
      <text>
        <r>
          <rPr>
            <b/>
            <sz val="11"/>
            <color indexed="10"/>
            <rFont val="ＭＳ Ｐゴシック"/>
            <family val="3"/>
            <charset val="128"/>
          </rPr>
          <t>黄色で塗りつぶしたセルは、シート「様式8-2」に入力すること等により自動反映されることから、入力しないこと。</t>
        </r>
        <r>
          <rPr>
            <sz val="9"/>
            <color indexed="10"/>
            <rFont val="ＭＳ Ｐゴシック"/>
            <family val="3"/>
            <charset val="128"/>
          </rPr>
          <t xml:space="preserve">
</t>
        </r>
      </text>
    </comment>
    <comment ref="I17" authorId="0" shapeId="0" xr:uid="{00000000-0006-0000-0000-00000A000000}">
      <text>
        <r>
          <rPr>
            <b/>
            <sz val="11"/>
            <color indexed="10"/>
            <rFont val="ＭＳ Ｐゴシック"/>
            <family val="3"/>
            <charset val="128"/>
          </rPr>
          <t>黄色で塗りつぶしたセルは、シート「様式7-2」に入力すること等により自動反映されることから、入力しないこと。</t>
        </r>
        <r>
          <rPr>
            <sz val="9"/>
            <color indexed="10"/>
            <rFont val="ＭＳ Ｐゴシック"/>
            <family val="3"/>
            <charset val="128"/>
          </rPr>
          <t xml:space="preserve">
</t>
        </r>
      </text>
    </comment>
    <comment ref="K19" authorId="1" shapeId="0" xr:uid="{BB1F3D75-10E7-4A57-9F9A-09DC0CA8E092}">
      <text>
        <r>
          <rPr>
            <b/>
            <sz val="9"/>
            <color indexed="81"/>
            <rFont val="MS P ゴシック"/>
            <family val="3"/>
            <charset val="128"/>
          </rPr>
          <t>ただし見積整理表が複数ある場合は、このセルの確認は不要。その場合、補助対象経費合計は手動で入力すること。</t>
        </r>
      </text>
    </comment>
    <comment ref="B21" authorId="0" shapeId="0" xr:uid="{00000000-0006-0000-0000-00000B00000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s>
  <commentList>
    <comment ref="C6" authorId="0" shapeId="0" xr:uid="{00000000-0006-0000-0100-000003000000}">
      <text>
        <r>
          <rPr>
            <b/>
            <sz val="11"/>
            <color indexed="81"/>
            <rFont val="ＭＳ Ｐゴシック"/>
            <family val="3"/>
            <charset val="128"/>
          </rPr>
          <t>「見積書整理表」、「工事等の説明一覧」、「構成図（平面図）」の付番と対応しているか確認すること。</t>
        </r>
      </text>
    </comment>
    <comment ref="H11" authorId="0" shapeId="0" xr:uid="{00000000-0006-0000-0100-000004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H15" authorId="0" shapeId="0" xr:uid="{00000000-0006-0000-0100-000005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C17" authorId="0" shapeId="0" xr:uid="{00000000-0006-0000-0100-000006000000}">
      <text>
        <r>
          <rPr>
            <b/>
            <sz val="11"/>
            <color indexed="81"/>
            <rFont val="ＭＳ Ｐゴシック"/>
            <family val="3"/>
            <charset val="128"/>
          </rPr>
          <t>「見積書整理表」、「工事等の説明一覧」、「構成図（平面図）」の付番と対応しているか確認すること。</t>
        </r>
      </text>
    </comment>
    <comment ref="H23" authorId="0" shapeId="0" xr:uid="{00000000-0006-0000-0100-000007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C30" authorId="1" shapeId="0" xr:uid="{1600EF5B-E259-4E24-B5A2-E5555B3FE359}">
      <text>
        <r>
          <rPr>
            <b/>
            <sz val="11"/>
            <color indexed="81"/>
            <rFont val="MS P ゴシック"/>
            <family val="3"/>
            <charset val="128"/>
          </rPr>
          <t>「見積書整理表」、「工事等の説明一覧」、「構成図（平面図）」の付番と対応しているか確認すること。</t>
        </r>
        <r>
          <rPr>
            <sz val="11"/>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E6" authorId="0" shapeId="0" xr:uid="{00000000-0006-0000-02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xr:uid="{00000000-0006-0000-0200-000003000000}">
      <text>
        <r>
          <rPr>
            <b/>
            <sz val="9"/>
            <color indexed="81"/>
            <rFont val="ＭＳ Ｐゴシック"/>
            <family val="3"/>
            <charset val="128"/>
          </rPr>
          <t>必要に応じて列を追加すること。行を挿入した場合は、挿入した行が計算範囲に含まれているか確認してください。</t>
        </r>
      </text>
    </comment>
    <comment ref="G8" authorId="0" shapeId="0" xr:uid="{00000000-0006-0000-0200-00000400000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昭和XX年XX月XX日
　△△課程設置年月日
　　平成XX年XX月XX日
　□□学科設置年月日
　　平成XX年XX月XX日
　■■学科設置年月日
　　令和XX年XX月XX日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976208A8-5B56-4F10-A068-F07A7A0F4353}">
      <text>
        <r>
          <rPr>
            <b/>
            <sz val="9"/>
            <color indexed="81"/>
            <rFont val="ＭＳ Ｐゴシック"/>
            <family val="3"/>
            <charset val="128"/>
          </rPr>
          <t>対象経費のみに付番し、
調査分析費をⅠ,Ⅱ,Ⅲ,…、実施設計費を1,2,3,…、工事費を①,②,③,…とすること。
ここで付した番号を、「様式８－●」、「設備・装置（工事）等の説明一覧」、「設備（装置）構成図」、「平面（立面）図」、「定価証明書」、「カタログ」の対応箇所に付番する。</t>
        </r>
      </text>
    </comment>
    <comment ref="C9" authorId="0" shapeId="0" xr:uid="{060034B2-7563-4055-80D8-EB313E968FF6}">
      <text>
        <r>
          <rPr>
            <b/>
            <sz val="9"/>
            <color indexed="81"/>
            <rFont val="ＭＳ Ｐゴシック"/>
            <family val="3"/>
            <charset val="128"/>
          </rPr>
          <t>ＡＡ工事、ＢＢ工事と、工事別に分かれている場合は本欄へ記入すること。本欄への記入の有無に関わらず「品名」欄は必ず記入をすること。</t>
        </r>
      </text>
    </comment>
    <comment ref="D9" authorId="0" shapeId="0" xr:uid="{688264D4-1142-4D72-A67B-01DD0C7B9EFF}">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10ED7AFE-ED5A-4A47-BB85-6E6EF0E95D83}">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9472EABF-4C07-4953-AD65-C0E8E85D1EAD}">
      <text>
        <r>
          <rPr>
            <b/>
            <sz val="9"/>
            <color indexed="81"/>
            <rFont val="ＭＳ Ｐゴシック"/>
            <family val="3"/>
            <charset val="128"/>
          </rPr>
          <t>見積書の「金額」欄に記載の金額を記入すること。</t>
        </r>
      </text>
    </comment>
    <comment ref="Q10" authorId="0" shapeId="0" xr:uid="{F85D2B7D-60D2-4E4C-8E65-0E466C49263A}">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D0CBD602-EFAF-4A14-98BD-4EB48B1A9F06}">
      <text>
        <r>
          <rPr>
            <b/>
            <sz val="9"/>
            <color indexed="81"/>
            <rFont val="ＭＳ Ｐゴシック"/>
            <family val="3"/>
            <charset val="128"/>
          </rPr>
          <t>自動計算のため入力不要。</t>
        </r>
      </text>
    </comment>
    <comment ref="K62" authorId="0" shapeId="0" xr:uid="{5DE48480-7017-41BB-9FA5-A574EDE5F066}">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C99AF68F-800B-426B-960B-41280CBB6ABC}">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2F9D8884-E606-4C52-883D-F5643301DB82}">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98B2EB6C-9859-4255-B870-E72D3FDF0E14}">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ED9941ED-2759-4B90-804F-C0DA8EBA6553}">
      <text>
        <r>
          <rPr>
            <b/>
            <sz val="9"/>
            <color indexed="81"/>
            <rFont val="ＭＳ Ｐゴシック"/>
            <family val="3"/>
            <charset val="128"/>
          </rPr>
          <t>必要に応じて列を追加・削除すること。
「番号」は「Ⅰ～Ⅳ」のように記載して良いが、「見積書整理表」に付番したものと対応させること。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6293166A-A515-4D68-B9FD-1BE1C996E961}">
      <text>
        <r>
          <rPr>
            <b/>
            <sz val="9"/>
            <color indexed="81"/>
            <rFont val="ＭＳ Ｐゴシック"/>
            <family val="3"/>
            <charset val="128"/>
          </rPr>
          <t>必要に応じて列を追加・削除すること。
「番号」は「1～10」のように記載してよいが、「見積書整理表」に付番したものと対応させること。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A1DDCF99-E778-4D6F-B117-6F2E45806975}">
      <text>
        <r>
          <rPr>
            <b/>
            <sz val="9"/>
            <color indexed="81"/>
            <rFont val="ＭＳ Ｐゴシック"/>
            <family val="3"/>
            <charset val="128"/>
          </rPr>
          <t>必要に応じて列を追加・削除すること。
「番号」は「①～⑤」のように記載してよいが、「見積書整理表」に付番したものと対応させること。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中田凌</author>
    <author>文部科学省</author>
  </authors>
  <commentList>
    <comment ref="H7" authorId="0" shapeId="0" xr:uid="{FF8C1AA4-77C8-4F5B-A91C-48A90ECCE0FD}">
      <text>
        <r>
          <rPr>
            <b/>
            <sz val="11"/>
            <color indexed="81"/>
            <rFont val="MS P ゴシック"/>
            <family val="3"/>
            <charset val="128"/>
          </rPr>
          <t>ドロップダウンリストより該当するものを選択すること。
【アスベスト対策工事】　
　工事費見積　→　「施工業者」を選択
　実施設計費見積　→　「設計業者」を選択
　調査分析費見積　→　「調査分析業者」を選択
※　例えば、耐震診断費・実施設計費・工事費のそれぞれで三者見積を取得した場合、それぞれについて採択理由書が必要となります（計３枚）。
　耐震診断費と実施設計費で三者見積を取得し、工事費で三者見積を取得した場合は、耐震診断費と実施設計費で１枚、工事費で１枚の計２枚の採択理由書が必要となります</t>
        </r>
        <r>
          <rPr>
            <b/>
            <sz val="9"/>
            <color indexed="81"/>
            <rFont val="MS P ゴシック"/>
            <family val="3"/>
            <charset val="128"/>
          </rPr>
          <t>。</t>
        </r>
      </text>
    </comment>
    <comment ref="C8" authorId="1" shapeId="0" xr:uid="{FE58C7BA-7CAC-4CE0-8B30-85F3A459801F}">
      <text>
        <r>
          <rPr>
            <b/>
            <sz val="11"/>
            <color indexed="81"/>
            <rFont val="ＭＳ Ｐゴシック"/>
            <family val="3"/>
            <charset val="128"/>
          </rPr>
          <t>業者名は正確に記載すること。</t>
        </r>
      </text>
    </comment>
    <comment ref="I8" authorId="1" shapeId="0" xr:uid="{695FA3B1-595E-4D4E-9C0D-67C7E38C7416}">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sharedStrings.xml><?xml version="1.0" encoding="utf-8"?>
<sst xmlns="http://schemas.openxmlformats.org/spreadsheetml/2006/main" count="394" uniqueCount="266">
  <si>
    <t>様式８-１（アスベスト対策工事）</t>
    <rPh sb="0" eb="2">
      <t>ヨウシキ</t>
    </rPh>
    <rPh sb="11" eb="13">
      <t>タイサク</t>
    </rPh>
    <rPh sb="13" eb="15">
      <t>コウジ</t>
    </rPh>
    <phoneticPr fontId="9"/>
  </si>
  <si>
    <t>課程</t>
    <rPh sb="0" eb="2">
      <t>カテイ</t>
    </rPh>
    <phoneticPr fontId="9"/>
  </si>
  <si>
    <t>作成日：</t>
    <rPh sb="0" eb="3">
      <t>サクセイビ</t>
    </rPh>
    <phoneticPr fontId="9"/>
  </si>
  <si>
    <t>都道府県名</t>
    <rPh sb="0" eb="4">
      <t>トドウフケン</t>
    </rPh>
    <rPh sb="4" eb="5">
      <t>メイ</t>
    </rPh>
    <phoneticPr fontId="9"/>
  </si>
  <si>
    <t>学校法人等名</t>
    <rPh sb="0" eb="2">
      <t>ガッコウ</t>
    </rPh>
    <rPh sb="2" eb="4">
      <t>ホウジン</t>
    </rPh>
    <rPh sb="4" eb="5">
      <t>トウ</t>
    </rPh>
    <rPh sb="5" eb="6">
      <t>メイ</t>
    </rPh>
    <phoneticPr fontId="9"/>
  </si>
  <si>
    <t>学校名</t>
    <rPh sb="0" eb="2">
      <t>ガッコウ</t>
    </rPh>
    <rPh sb="2" eb="3">
      <t>ホウミョウ</t>
    </rPh>
    <phoneticPr fontId="9"/>
  </si>
  <si>
    <t>管理責任者
所属・職・氏名</t>
    <rPh sb="0" eb="2">
      <t>カンリ</t>
    </rPh>
    <rPh sb="2" eb="5">
      <t>セキニンシャ</t>
    </rPh>
    <rPh sb="6" eb="8">
      <t>ショゾク</t>
    </rPh>
    <rPh sb="9" eb="10">
      <t>ショク</t>
    </rPh>
    <rPh sb="11" eb="13">
      <t>シメイ</t>
    </rPh>
    <phoneticPr fontId="9"/>
  </si>
  <si>
    <t>事業名</t>
    <rPh sb="0" eb="2">
      <t>ジギョウ</t>
    </rPh>
    <rPh sb="2" eb="3">
      <t>メイ</t>
    </rPh>
    <phoneticPr fontId="9"/>
  </si>
  <si>
    <t>対象施設の名称</t>
    <rPh sb="0" eb="2">
      <t>タイショウ</t>
    </rPh>
    <rPh sb="2" eb="4">
      <t>シセツ</t>
    </rPh>
    <rPh sb="5" eb="7">
      <t>メイショウ</t>
    </rPh>
    <phoneticPr fontId="9"/>
  </si>
  <si>
    <t>建築年月日</t>
    <rPh sb="0" eb="2">
      <t>ケンチク</t>
    </rPh>
    <rPh sb="2" eb="5">
      <t>ネンガッピ</t>
    </rPh>
    <phoneticPr fontId="9"/>
  </si>
  <si>
    <t>構造</t>
    <rPh sb="0" eb="2">
      <t>コウゾウ</t>
    </rPh>
    <phoneticPr fontId="9"/>
  </si>
  <si>
    <t>補助率</t>
    <rPh sb="0" eb="3">
      <t>ホジョリツ</t>
    </rPh>
    <phoneticPr fontId="9"/>
  </si>
  <si>
    <t>以内</t>
    <phoneticPr fontId="9"/>
  </si>
  <si>
    <t>区分</t>
    <rPh sb="0" eb="2">
      <t>クブン</t>
    </rPh>
    <phoneticPr fontId="9"/>
  </si>
  <si>
    <t>補助対象経費</t>
    <rPh sb="0" eb="2">
      <t>ホジョ</t>
    </rPh>
    <rPh sb="2" eb="4">
      <t>タイショウ</t>
    </rPh>
    <rPh sb="4" eb="6">
      <t>ケイヒ</t>
    </rPh>
    <phoneticPr fontId="9"/>
  </si>
  <si>
    <t>補助対象外経費</t>
    <rPh sb="0" eb="2">
      <t>ホジョ</t>
    </rPh>
    <rPh sb="2" eb="5">
      <t>タイショウガイ</t>
    </rPh>
    <rPh sb="5" eb="7">
      <t>ケイヒ</t>
    </rPh>
    <phoneticPr fontId="9"/>
  </si>
  <si>
    <t>合計</t>
    <rPh sb="0" eb="2">
      <t>ゴウケイ</t>
    </rPh>
    <phoneticPr fontId="9"/>
  </si>
  <si>
    <t>調査分析費</t>
    <rPh sb="0" eb="2">
      <t>チョウサ</t>
    </rPh>
    <rPh sb="2" eb="4">
      <t>ブンセキ</t>
    </rPh>
    <rPh sb="4" eb="5">
      <t>ヒ</t>
    </rPh>
    <phoneticPr fontId="9"/>
  </si>
  <si>
    <t>①</t>
    <phoneticPr fontId="9"/>
  </si>
  <si>
    <t>円</t>
    <rPh sb="0" eb="1">
      <t>エン</t>
    </rPh>
    <phoneticPr fontId="9"/>
  </si>
  <si>
    <t>②</t>
    <phoneticPr fontId="9"/>
  </si>
  <si>
    <t>③</t>
    <phoneticPr fontId="9"/>
  </si>
  <si>
    <t>実施設計費</t>
    <rPh sb="0" eb="2">
      <t>ジッシ</t>
    </rPh>
    <rPh sb="2" eb="5">
      <t>セッケイヒ</t>
    </rPh>
    <phoneticPr fontId="9"/>
  </si>
  <si>
    <t>④</t>
    <phoneticPr fontId="9"/>
  </si>
  <si>
    <t>⑤</t>
    <phoneticPr fontId="9"/>
  </si>
  <si>
    <t>⑥</t>
    <phoneticPr fontId="9"/>
  </si>
  <si>
    <t>工事費</t>
    <rPh sb="0" eb="3">
      <t>コウジヒ</t>
    </rPh>
    <phoneticPr fontId="9"/>
  </si>
  <si>
    <t>⑦</t>
    <phoneticPr fontId="9"/>
  </si>
  <si>
    <t>⑧</t>
    <phoneticPr fontId="9"/>
  </si>
  <si>
    <t>⑨</t>
    <phoneticPr fontId="9"/>
  </si>
  <si>
    <t>事業経費計</t>
    <rPh sb="0" eb="2">
      <t>ジギョウ</t>
    </rPh>
    <rPh sb="2" eb="4">
      <t>ケイヒ</t>
    </rPh>
    <rPh sb="4" eb="5">
      <t>ケイ</t>
    </rPh>
    <phoneticPr fontId="9"/>
  </si>
  <si>
    <t>⑩</t>
    <phoneticPr fontId="9"/>
  </si>
  <si>
    <t>⑪</t>
    <phoneticPr fontId="9"/>
  </si>
  <si>
    <t>⑫</t>
    <phoneticPr fontId="9"/>
  </si>
  <si>
    <t>補助希望額</t>
    <rPh sb="0" eb="2">
      <t>ホジョ</t>
    </rPh>
    <rPh sb="2" eb="5">
      <t>キボウガク</t>
    </rPh>
    <phoneticPr fontId="9"/>
  </si>
  <si>
    <t>⑬</t>
    <phoneticPr fontId="9"/>
  </si>
  <si>
    <t>学校法人負担額</t>
    <rPh sb="0" eb="2">
      <t>ガッコウ</t>
    </rPh>
    <rPh sb="2" eb="4">
      <t>ホウジン</t>
    </rPh>
    <rPh sb="4" eb="7">
      <t>フタンガク</t>
    </rPh>
    <phoneticPr fontId="9"/>
  </si>
  <si>
    <t>⑭</t>
    <phoneticPr fontId="9"/>
  </si>
  <si>
    <t>対象施設の
現在の利用状況</t>
    <rPh sb="0" eb="2">
      <t>タイショウ</t>
    </rPh>
    <rPh sb="2" eb="4">
      <t>シセツ</t>
    </rPh>
    <rPh sb="6" eb="8">
      <t>ゲンザイ</t>
    </rPh>
    <rPh sb="9" eb="11">
      <t>リヨウ</t>
    </rPh>
    <rPh sb="11" eb="13">
      <t>ジョウキョウ</t>
    </rPh>
    <phoneticPr fontId="9"/>
  </si>
  <si>
    <t>備考</t>
    <rPh sb="0" eb="2">
      <t>ビコウ</t>
    </rPh>
    <phoneticPr fontId="9"/>
  </si>
  <si>
    <t>様式８－２（アスベスト対策工事）</t>
    <rPh sb="11" eb="13">
      <t>タイサク</t>
    </rPh>
    <rPh sb="13" eb="15">
      <t>コウジ</t>
    </rPh>
    <phoneticPr fontId="9"/>
  </si>
  <si>
    <t>調査分析費・実施設計費・工事費の内訳</t>
    <rPh sb="0" eb="2">
      <t>チョウサ</t>
    </rPh>
    <rPh sb="2" eb="4">
      <t>ブンセキ</t>
    </rPh>
    <rPh sb="4" eb="5">
      <t>ヒ</t>
    </rPh>
    <rPh sb="12" eb="15">
      <t>コウジヒ</t>
    </rPh>
    <phoneticPr fontId="9"/>
  </si>
  <si>
    <t>調査分析費</t>
    <rPh sb="0" eb="1">
      <t>チョウ</t>
    </rPh>
    <rPh sb="1" eb="2">
      <t>サ</t>
    </rPh>
    <rPh sb="2" eb="3">
      <t>プン</t>
    </rPh>
    <rPh sb="3" eb="4">
      <t>セキ</t>
    </rPh>
    <rPh sb="4" eb="5">
      <t>ヒ</t>
    </rPh>
    <phoneticPr fontId="9"/>
  </si>
  <si>
    <t>番号</t>
    <rPh sb="0" eb="2">
      <t>バンゴウ</t>
    </rPh>
    <phoneticPr fontId="9"/>
  </si>
  <si>
    <t>内　　　　　　　　　容</t>
    <phoneticPr fontId="9"/>
  </si>
  <si>
    <t>数　量</t>
    <rPh sb="0" eb="1">
      <t>カズ</t>
    </rPh>
    <rPh sb="2" eb="3">
      <t>リョウ</t>
    </rPh>
    <phoneticPr fontId="9"/>
  </si>
  <si>
    <t>金　額　（円）</t>
    <phoneticPr fontId="9"/>
  </si>
  <si>
    <t>補助対象</t>
    <rPh sb="0" eb="2">
      <t>ホジョ</t>
    </rPh>
    <rPh sb="2" eb="4">
      <t>タイショウ</t>
    </rPh>
    <phoneticPr fontId="9"/>
  </si>
  <si>
    <t>補助対象調査分析費計（＝①）</t>
    <rPh sb="4" eb="6">
      <t>チョウサ</t>
    </rPh>
    <rPh sb="6" eb="8">
      <t>ブンセキ</t>
    </rPh>
    <phoneticPr fontId="9"/>
  </si>
  <si>
    <t>補助対象外</t>
    <rPh sb="0" eb="2">
      <t>ホジョ</t>
    </rPh>
    <rPh sb="2" eb="5">
      <t>タイショウガイ</t>
    </rPh>
    <phoneticPr fontId="9"/>
  </si>
  <si>
    <t>実施設計費計（＝③）</t>
    <phoneticPr fontId="9"/>
  </si>
  <si>
    <t>実施設計費</t>
    <rPh sb="0" eb="2">
      <t>ジッシ</t>
    </rPh>
    <rPh sb="2" eb="4">
      <t>セッケイ</t>
    </rPh>
    <rPh sb="4" eb="5">
      <t>ヒ</t>
    </rPh>
    <phoneticPr fontId="9"/>
  </si>
  <si>
    <t>補助対象実施設計費計（＝④）</t>
    <phoneticPr fontId="9"/>
  </si>
  <si>
    <t>補助対象外実施設計費計（＝⑤）</t>
    <rPh sb="0" eb="2">
      <t>ホジョ</t>
    </rPh>
    <rPh sb="2" eb="5">
      <t>タイショウガイ</t>
    </rPh>
    <rPh sb="5" eb="7">
      <t>ジッシ</t>
    </rPh>
    <rPh sb="7" eb="9">
      <t>セッケイ</t>
    </rPh>
    <rPh sb="9" eb="10">
      <t>ヒ</t>
    </rPh>
    <rPh sb="10" eb="11">
      <t>ケイ</t>
    </rPh>
    <phoneticPr fontId="9"/>
  </si>
  <si>
    <t>実施設計費計（＝⑥）</t>
    <phoneticPr fontId="9"/>
  </si>
  <si>
    <t>工事明細</t>
    <phoneticPr fontId="9"/>
  </si>
  <si>
    <t>内　　容　・　目　　的</t>
    <rPh sb="0" eb="1">
      <t>ウチ</t>
    </rPh>
    <rPh sb="3" eb="4">
      <t>カタチ</t>
    </rPh>
    <phoneticPr fontId="9"/>
  </si>
  <si>
    <t>数　　量</t>
    <rPh sb="0" eb="1">
      <t>カズ</t>
    </rPh>
    <rPh sb="3" eb="4">
      <t>リョウ</t>
    </rPh>
    <phoneticPr fontId="9"/>
  </si>
  <si>
    <t>補助対象工事費計（＝⑦）</t>
    <rPh sb="0" eb="2">
      <t>ホジョ</t>
    </rPh>
    <rPh sb="2" eb="4">
      <t>タイショウ</t>
    </rPh>
    <rPh sb="4" eb="7">
      <t>コウジヒ</t>
    </rPh>
    <rPh sb="7" eb="8">
      <t>ケイ</t>
    </rPh>
    <phoneticPr fontId="9"/>
  </si>
  <si>
    <t>補助対象外工事費計（＝⑧）</t>
    <rPh sb="0" eb="2">
      <t>ホジョ</t>
    </rPh>
    <rPh sb="2" eb="5">
      <t>タイショウガイ</t>
    </rPh>
    <rPh sb="5" eb="7">
      <t>コウジ</t>
    </rPh>
    <rPh sb="7" eb="8">
      <t>ヒ</t>
    </rPh>
    <rPh sb="8" eb="9">
      <t>ケイ</t>
    </rPh>
    <phoneticPr fontId="9"/>
  </si>
  <si>
    <t>工事費計（＝⑨）</t>
    <phoneticPr fontId="9"/>
  </si>
  <si>
    <t>金額合計（事業経費計＝⑫）</t>
    <rPh sb="0" eb="2">
      <t>キンガク</t>
    </rPh>
    <rPh sb="2" eb="4">
      <t>ゴウケイ</t>
    </rPh>
    <rPh sb="5" eb="7">
      <t>ジギョウ</t>
    </rPh>
    <rPh sb="7" eb="9">
      <t>ケイヒ</t>
    </rPh>
    <rPh sb="9" eb="10">
      <t>ケイ</t>
    </rPh>
    <phoneticPr fontId="9"/>
  </si>
  <si>
    <t>様式８-３（アスベスト対策工事）</t>
    <rPh sb="0" eb="2">
      <t>ヨウシキ</t>
    </rPh>
    <rPh sb="11" eb="13">
      <t>タイサク</t>
    </rPh>
    <rPh sb="13" eb="15">
      <t>コウジ</t>
    </rPh>
    <phoneticPr fontId="9"/>
  </si>
  <si>
    <t>学校名</t>
    <rPh sb="0" eb="3">
      <t>ガッコウメイ</t>
    </rPh>
    <phoneticPr fontId="9"/>
  </si>
  <si>
    <t>課　　程　　名</t>
    <rPh sb="0" eb="1">
      <t>カ</t>
    </rPh>
    <rPh sb="3" eb="4">
      <t>ホド</t>
    </rPh>
    <rPh sb="6" eb="7">
      <t>メイ</t>
    </rPh>
    <phoneticPr fontId="9"/>
  </si>
  <si>
    <t>学　　科　　名</t>
    <rPh sb="0" eb="1">
      <t>ガク</t>
    </rPh>
    <rPh sb="3" eb="4">
      <t>カ</t>
    </rPh>
    <rPh sb="6" eb="7">
      <t>メイ</t>
    </rPh>
    <phoneticPr fontId="9"/>
  </si>
  <si>
    <t>教　員　数（人）</t>
    <rPh sb="0" eb="1">
      <t>キョウ</t>
    </rPh>
    <rPh sb="2" eb="3">
      <t>イン</t>
    </rPh>
    <rPh sb="4" eb="5">
      <t>カズ</t>
    </rPh>
    <rPh sb="6" eb="7">
      <t>ニン</t>
    </rPh>
    <phoneticPr fontId="9"/>
  </si>
  <si>
    <t>生　徒　数（人）</t>
    <rPh sb="0" eb="1">
      <t>セイ</t>
    </rPh>
    <rPh sb="2" eb="3">
      <t>ト</t>
    </rPh>
    <rPh sb="4" eb="5">
      <t>カズ</t>
    </rPh>
    <rPh sb="6" eb="7">
      <t>ニン</t>
    </rPh>
    <phoneticPr fontId="9"/>
  </si>
  <si>
    <t>備　　　　　　考</t>
    <rPh sb="0" eb="1">
      <t>ソナエ</t>
    </rPh>
    <rPh sb="7" eb="8">
      <t>コウ</t>
    </rPh>
    <phoneticPr fontId="9"/>
  </si>
  <si>
    <t>専　任</t>
    <rPh sb="0" eb="1">
      <t>セン</t>
    </rPh>
    <rPh sb="2" eb="3">
      <t>ニン</t>
    </rPh>
    <phoneticPr fontId="9"/>
  </si>
  <si>
    <t>その他</t>
    <rPh sb="2" eb="3">
      <t>タ</t>
    </rPh>
    <phoneticPr fontId="9"/>
  </si>
  <si>
    <t>定　員</t>
    <rPh sb="0" eb="1">
      <t>サダム</t>
    </rPh>
    <rPh sb="2" eb="3">
      <t>イン</t>
    </rPh>
    <phoneticPr fontId="9"/>
  </si>
  <si>
    <t>実　員</t>
    <rPh sb="0" eb="1">
      <t>ジツ</t>
    </rPh>
    <rPh sb="2" eb="3">
      <t>イン</t>
    </rPh>
    <phoneticPr fontId="9"/>
  </si>
  <si>
    <t xml:space="preserve"> </t>
    <phoneticPr fontId="9"/>
  </si>
  <si>
    <t>合　　　　　　　計</t>
    <rPh sb="0" eb="1">
      <t>ゴウ</t>
    </rPh>
    <rPh sb="8" eb="9">
      <t>ケイ</t>
    </rPh>
    <phoneticPr fontId="9"/>
  </si>
  <si>
    <t xml:space="preserve">  （注） １　全課程・全学科を記入すること。</t>
    <rPh sb="8" eb="11">
      <t>ゼンカテイ</t>
    </rPh>
    <rPh sb="12" eb="15">
      <t>ゼンガッカ</t>
    </rPh>
    <rPh sb="16" eb="18">
      <t>キニュウ</t>
    </rPh>
    <phoneticPr fontId="9"/>
  </si>
  <si>
    <t>　　 　  ２　生徒数は，２学年以上ある場合は学年ごとに記入すること。</t>
    <phoneticPr fontId="9"/>
  </si>
  <si>
    <t>　　 　  ３　備考には，当該課程，学科及び学校の設置年月日を記入すること。</t>
    <phoneticPr fontId="9"/>
  </si>
  <si>
    <t>都道府県</t>
    <rPh sb="0" eb="4">
      <t>トドウフケン</t>
    </rPh>
    <phoneticPr fontId="9"/>
  </si>
  <si>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</si>
  <si>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</si>
  <si>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</si>
  <si>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</si>
  <si>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</si>
  <si>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</si>
  <si>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</si>
  <si>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</si>
  <si>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</si>
  <si>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</si>
  <si>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</si>
  <si>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</si>
  <si>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</si>
  <si>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</si>
  <si>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</si>
  <si>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</si>
  <si>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</si>
  <si>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</si>
  <si>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</si>
  <si>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</si>
  <si>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</si>
  <si>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</si>
  <si>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</si>
  <si>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</si>
  <si>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</si>
  <si>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</si>
  <si>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</si>
  <si>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</si>
  <si>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</si>
  <si>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</si>
  <si>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</si>
  <si>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</si>
  <si>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</si>
  <si>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</si>
  <si>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</si>
  <si>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</si>
  <si>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</si>
  <si>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</si>
  <si>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</si>
  <si>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</si>
  <si>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</si>
  <si>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</si>
  <si>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</si>
  <si>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</si>
  <si>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</si>
  <si>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</si>
  <si>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</si>
  <si>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アスベスト対策工事 【 チ ェ ッ ク 表 】 </t>
    <rPh sb="5" eb="7">
      <t>タイサク</t>
    </rPh>
    <rPh sb="7" eb="9">
      <t>コウジ</t>
    </rPh>
    <rPh sb="20" eb="21">
      <t>ヒョウ</t>
    </rPh>
    <phoneticPr fontId="34"/>
  </si>
  <si>
    <t>都道府県名</t>
    <rPh sb="0" eb="4">
      <t>トドウフケン</t>
    </rPh>
    <rPh sb="4" eb="5">
      <t>メイ</t>
    </rPh>
    <phoneticPr fontId="34"/>
  </si>
  <si>
    <t>学校法人名</t>
    <rPh sb="0" eb="2">
      <t>ガッコウ</t>
    </rPh>
    <rPh sb="2" eb="4">
      <t>ホウジン</t>
    </rPh>
    <rPh sb="4" eb="5">
      <t>メイ</t>
    </rPh>
    <phoneticPr fontId="34"/>
  </si>
  <si>
    <t>学　校　名</t>
    <rPh sb="0" eb="1">
      <t>ガク</t>
    </rPh>
    <rPh sb="2" eb="3">
      <t>コウ</t>
    </rPh>
    <rPh sb="4" eb="5">
      <t>メイ</t>
    </rPh>
    <phoneticPr fontId="34"/>
  </si>
  <si>
    <t>〔　回　答　方　法　〕</t>
    <phoneticPr fontId="34"/>
  </si>
  <si>
    <t>【チェック項目Ⅰ】　補助金を申請するための要件を満たしているか</t>
    <rPh sb="5" eb="7">
      <t>コウモク</t>
    </rPh>
    <phoneticPr fontId="34"/>
  </si>
  <si>
    <t>確　　　認　　　事　　　項</t>
    <rPh sb="0" eb="1">
      <t>アキラ</t>
    </rPh>
    <rPh sb="4" eb="5">
      <t>シノブ</t>
    </rPh>
    <rPh sb="8" eb="9">
      <t>コト</t>
    </rPh>
    <rPh sb="12" eb="13">
      <t>コウ</t>
    </rPh>
    <phoneticPr fontId="34"/>
  </si>
  <si>
    <t>回 答</t>
    <rPh sb="0" eb="1">
      <t>カイ</t>
    </rPh>
    <rPh sb="2" eb="3">
      <t>コタエ</t>
    </rPh>
    <phoneticPr fontId="34"/>
  </si>
  <si>
    <t>判定</t>
    <rPh sb="0" eb="2">
      <t>ハンテイ</t>
    </rPh>
    <phoneticPr fontId="34"/>
  </si>
  <si>
    <t>アスベスト対策のための除去、封じ込め又は囲い込み工事、仮設工事、復旧工事等本体工事費のほか、応急措置費、当該工事箇所に係る専門機関による調査分析費並びに実施設計費であることを確認して、「○を選択してください。」</t>
    <phoneticPr fontId="34"/>
  </si>
  <si>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34"/>
  </si>
  <si>
    <t>補助対象となる事業経費に新築、増改築、増床工事に係る経費を含んでいないことを確認して、「○」を選択してください。</t>
    <rPh sb="0" eb="2">
      <t>ホジョ</t>
    </rPh>
    <rPh sb="2" eb="4">
      <t>タイショウ</t>
    </rPh>
    <rPh sb="7" eb="9">
      <t>ジギョウ</t>
    </rPh>
    <rPh sb="9" eb="11">
      <t>ケイヒ</t>
    </rPh>
    <rPh sb="12" eb="14">
      <t>シンチク</t>
    </rPh>
    <rPh sb="15" eb="18">
      <t>ゾウカイチク</t>
    </rPh>
    <rPh sb="19" eb="20">
      <t>ゾウ</t>
    </rPh>
    <rPh sb="20" eb="21">
      <t>ユカ</t>
    </rPh>
    <rPh sb="21" eb="23">
      <t>コウジ</t>
    </rPh>
    <rPh sb="24" eb="25">
      <t>カカ</t>
    </rPh>
    <rPh sb="26" eb="28">
      <t>ケイヒ</t>
    </rPh>
    <rPh sb="29" eb="30">
      <t>フク</t>
    </rPh>
    <rPh sb="38" eb="40">
      <t>カクニン</t>
    </rPh>
    <rPh sb="47" eb="49">
      <t>センタク</t>
    </rPh>
    <phoneticPr fontId="34"/>
  </si>
  <si>
    <t>恒久的な対策工事に係る費用であることを確認して、「○」を選択してください。</t>
    <rPh sb="0" eb="3">
      <t>コウキュウテキ</t>
    </rPh>
    <rPh sb="4" eb="6">
      <t>タイサク</t>
    </rPh>
    <rPh sb="6" eb="8">
      <t>コウジ</t>
    </rPh>
    <rPh sb="9" eb="10">
      <t>カカ</t>
    </rPh>
    <rPh sb="11" eb="13">
      <t>ヒヨウ</t>
    </rPh>
    <rPh sb="19" eb="21">
      <t>カクニン</t>
    </rPh>
    <rPh sb="28" eb="30">
      <t>センタク</t>
    </rPh>
    <phoneticPr fontId="34"/>
  </si>
  <si>
    <t>倉庫に保存する設備及び食糧等の備品に係る経費ではないことを確認して、「○」を選択してください。</t>
    <rPh sb="0" eb="2">
      <t>ソウコ</t>
    </rPh>
    <rPh sb="3" eb="5">
      <t>ホゾン</t>
    </rPh>
    <rPh sb="7" eb="9">
      <t>セツビ</t>
    </rPh>
    <rPh sb="9" eb="10">
      <t>オヨ</t>
    </rPh>
    <rPh sb="11" eb="13">
      <t>ショクリョウ</t>
    </rPh>
    <rPh sb="13" eb="14">
      <t>トウ</t>
    </rPh>
    <rPh sb="15" eb="17">
      <t>ビヒン</t>
    </rPh>
    <rPh sb="18" eb="19">
      <t>カカ</t>
    </rPh>
    <rPh sb="20" eb="22">
      <t>ケイヒ</t>
    </rPh>
    <rPh sb="29" eb="31">
      <t>カクニン</t>
    </rPh>
    <rPh sb="38" eb="40">
      <t>センタク</t>
    </rPh>
    <phoneticPr fontId="34"/>
  </si>
  <si>
    <t>【チェック項目Ⅱ】　提出書類が揃っているか</t>
    <rPh sb="5" eb="7">
      <t>コウモク</t>
    </rPh>
    <rPh sb="10" eb="12">
      <t>テイシュツ</t>
    </rPh>
    <rPh sb="12" eb="14">
      <t>ショルイ</t>
    </rPh>
    <rPh sb="15" eb="16">
      <t>ソロ</t>
    </rPh>
    <phoneticPr fontId="34"/>
  </si>
  <si>
    <t>様式８－１（計画調書）　　　　　　　　　　　　　　　　　　　　　　　　　　　</t>
    <rPh sb="0" eb="2">
      <t>ヨウシキ</t>
    </rPh>
    <rPh sb="6" eb="8">
      <t>ケイカク</t>
    </rPh>
    <rPh sb="8" eb="10">
      <t>チョウショ</t>
    </rPh>
    <phoneticPr fontId="34"/>
  </si>
  <si>
    <t>様式８－２（実施設計費・工事費の内訳）　　　　　</t>
    <rPh sb="0" eb="2">
      <t>ヨウシキ</t>
    </rPh>
    <rPh sb="6" eb="8">
      <t>ジッシ</t>
    </rPh>
    <rPh sb="8" eb="10">
      <t>セッケイ</t>
    </rPh>
    <rPh sb="10" eb="11">
      <t>ヒ</t>
    </rPh>
    <rPh sb="12" eb="15">
      <t>コウジヒ</t>
    </rPh>
    <rPh sb="16" eb="18">
      <t>ウチワケ</t>
    </rPh>
    <phoneticPr fontId="34"/>
  </si>
  <si>
    <t>様式８－３（教員・生徒数調書）</t>
    <rPh sb="0" eb="2">
      <t>ヨウシキ</t>
    </rPh>
    <rPh sb="6" eb="8">
      <t>キョウイン</t>
    </rPh>
    <rPh sb="9" eb="12">
      <t>セイトスウ</t>
    </rPh>
    <rPh sb="12" eb="14">
      <t>チョウショ</t>
    </rPh>
    <phoneticPr fontId="34"/>
  </si>
  <si>
    <t>採択理由書　【共通様式】</t>
    <rPh sb="0" eb="2">
      <t>サイタク</t>
    </rPh>
    <rPh sb="2" eb="5">
      <t>リユウショ</t>
    </rPh>
    <rPh sb="7" eb="9">
      <t>キョウツウ</t>
    </rPh>
    <rPh sb="9" eb="11">
      <t>ヨウシキ</t>
    </rPh>
    <phoneticPr fontId="34"/>
  </si>
  <si>
    <t>見積書整理表</t>
    <rPh sb="0" eb="3">
      <t>ミツモリショ</t>
    </rPh>
    <rPh sb="3" eb="6">
      <t>セイリヒョウ</t>
    </rPh>
    <phoneticPr fontId="34"/>
  </si>
  <si>
    <t>工事等の説明一覧</t>
    <rPh sb="0" eb="2">
      <t>コウジ</t>
    </rPh>
    <rPh sb="2" eb="3">
      <t>トウ</t>
    </rPh>
    <rPh sb="4" eb="6">
      <t>セツメイ</t>
    </rPh>
    <rPh sb="6" eb="8">
      <t>イチラン</t>
    </rPh>
    <phoneticPr fontId="34"/>
  </si>
  <si>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34"/>
  </si>
  <si>
    <t>A</t>
    <phoneticPr fontId="34"/>
  </si>
  <si>
    <t>工事予定施設の「配置図」　【様式自由】</t>
    <phoneticPr fontId="34"/>
  </si>
  <si>
    <t>B</t>
    <phoneticPr fontId="34"/>
  </si>
  <si>
    <r>
      <t>工事予定施設の「平面図」（工事予定範囲がわかるもので、どこにどのような工事を施すかがわかるもの）　【様式自由】
※　</t>
    </r>
    <r>
      <rPr>
        <b/>
        <u/>
        <sz val="11"/>
        <color rgb="FF0070C0"/>
        <rFont val="ＭＳ Ｐゴシック"/>
        <family val="3"/>
        <charset val="128"/>
        <scheme val="minor"/>
      </rPr>
      <t>「改修前」と「改修後」の両方の図面が必要となりますので御注意ください。</t>
    </r>
    <rPh sb="59" eb="62">
      <t>カイシュウマエ</t>
    </rPh>
    <rPh sb="65" eb="67">
      <t>カイシュウ</t>
    </rPh>
    <rPh sb="67" eb="68">
      <t>ゴ</t>
    </rPh>
    <rPh sb="70" eb="72">
      <t>リョウホウ</t>
    </rPh>
    <rPh sb="73" eb="75">
      <t>ズメン</t>
    </rPh>
    <rPh sb="76" eb="78">
      <t>ヒツヨウ</t>
    </rPh>
    <rPh sb="85" eb="88">
      <t>ゴチュウイ</t>
    </rPh>
    <phoneticPr fontId="34"/>
  </si>
  <si>
    <t>C</t>
    <phoneticPr fontId="34"/>
  </si>
  <si>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34"/>
  </si>
  <si>
    <t>分析結果の写し（当該施設におけるアスベストの保有が確認できる書類）</t>
    <rPh sb="0" eb="2">
      <t>ブンセキ</t>
    </rPh>
    <rPh sb="2" eb="4">
      <t>ケッカ</t>
    </rPh>
    <rPh sb="5" eb="6">
      <t>ウツ</t>
    </rPh>
    <rPh sb="8" eb="10">
      <t>トウガイ</t>
    </rPh>
    <rPh sb="10" eb="12">
      <t>シセツ</t>
    </rPh>
    <rPh sb="22" eb="24">
      <t>ホユウ</t>
    </rPh>
    <rPh sb="25" eb="27">
      <t>カクニン</t>
    </rPh>
    <rPh sb="30" eb="32">
      <t>ショルイ</t>
    </rPh>
    <phoneticPr fontId="34"/>
  </si>
  <si>
    <t>過去３年度分の貸借対照表の写し</t>
    <rPh sb="0" eb="2">
      <t>カコ</t>
    </rPh>
    <rPh sb="3" eb="6">
      <t>ネンドブン</t>
    </rPh>
    <phoneticPr fontId="34"/>
  </si>
  <si>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4"/>
  </si>
  <si>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4"/>
  </si>
  <si>
    <t>【チェック項目Ⅲ】　提出書類の内容に不備はないか</t>
    <rPh sb="5" eb="7">
      <t>コウモク</t>
    </rPh>
    <rPh sb="10" eb="12">
      <t>テイシュツ</t>
    </rPh>
    <rPh sb="12" eb="14">
      <t>ショルイ</t>
    </rPh>
    <rPh sb="15" eb="17">
      <t>ナイヨウ</t>
    </rPh>
    <rPh sb="18" eb="20">
      <t>フビ</t>
    </rPh>
    <phoneticPr fontId="34"/>
  </si>
  <si>
    <t>確　認　事　項　（「見積書整理表」「工事等の説明一覧」「平面図（又は立面図）」「様式８－２」）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3">
      <t>マタ</t>
    </rPh>
    <rPh sb="34" eb="37">
      <t>リツメンズ</t>
    </rPh>
    <rPh sb="40" eb="42">
      <t>ヨウシキ</t>
    </rPh>
    <phoneticPr fontId="34"/>
  </si>
  <si>
    <t>「見積書整理表」に付した番号が、「工事等の説明一覧」、「平面図（又は立面図）」、「様式８－２」に付した番号と、それぞれ対応していることを確認して、「○」を選択してください。</t>
    <rPh sb="17" eb="19">
      <t>コウジ</t>
    </rPh>
    <rPh sb="19" eb="20">
      <t>トウ</t>
    </rPh>
    <rPh sb="21" eb="23">
      <t>セツメイ</t>
    </rPh>
    <rPh sb="23" eb="25">
      <t>イチラン</t>
    </rPh>
    <rPh sb="28" eb="31">
      <t>ヘイメンズ</t>
    </rPh>
    <rPh sb="32" eb="33">
      <t>マタ</t>
    </rPh>
    <rPh sb="34" eb="37">
      <t>リツメンズ</t>
    </rPh>
    <rPh sb="41" eb="43">
      <t>ヨウシキ</t>
    </rPh>
    <rPh sb="48" eb="49">
      <t>フ</t>
    </rPh>
    <rPh sb="51" eb="52">
      <t>バン</t>
    </rPh>
    <rPh sb="52" eb="53">
      <t>ゴウ</t>
    </rPh>
    <rPh sb="59" eb="61">
      <t>タイオウ</t>
    </rPh>
    <rPh sb="68" eb="70">
      <t>カクニン</t>
    </rPh>
    <rPh sb="77" eb="79">
      <t>センタク</t>
    </rPh>
    <phoneticPr fontId="34"/>
  </si>
  <si>
    <t>確　認　事　項　（工事予定施設の計画図面）</t>
    <phoneticPr fontId="34"/>
  </si>
  <si>
    <t>本事業による対象工事について、「平面図（立面図）」に「見積書整理表」に付した番号を明記するなどして（手書き・マーカー等でかまわない）その場所と箇所数が確認できることを確認の上、「○」を選択してください。【様式自由】</t>
    <rPh sb="0" eb="1">
      <t>ホン</t>
    </rPh>
    <rPh sb="1" eb="3">
      <t>ジギョウ</t>
    </rPh>
    <rPh sb="6" eb="8">
      <t>タイショウ</t>
    </rPh>
    <rPh sb="8" eb="10">
      <t>コウジ</t>
    </rPh>
    <phoneticPr fontId="34"/>
  </si>
  <si>
    <t>提　出　方　法（紙と電子メール（一部資料）、両方で提出すること。）</t>
    <rPh sb="0" eb="1">
      <t>ツツミ</t>
    </rPh>
    <rPh sb="2" eb="3">
      <t>デ</t>
    </rPh>
    <rPh sb="4" eb="5">
      <t>カタ</t>
    </rPh>
    <rPh sb="6" eb="7">
      <t>ホウ</t>
    </rPh>
    <rPh sb="16" eb="18">
      <t>イチブ</t>
    </rPh>
    <rPh sb="18" eb="20">
      <t>シリョウ</t>
    </rPh>
    <phoneticPr fontId="34"/>
  </si>
  <si>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4"/>
  </si>
  <si>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4"/>
  </si>
  <si>
    <t>見　積　書　整　理　表</t>
    <rPh sb="0" eb="1">
      <t>ミ</t>
    </rPh>
    <rPh sb="2" eb="3">
      <t>セキ</t>
    </rPh>
    <rPh sb="4" eb="5">
      <t>ショ</t>
    </rPh>
    <rPh sb="6" eb="7">
      <t>ヒトシ</t>
    </rPh>
    <rPh sb="8" eb="9">
      <t>リ</t>
    </rPh>
    <rPh sb="10" eb="11">
      <t>ヒョウ</t>
    </rPh>
    <phoneticPr fontId="34"/>
  </si>
  <si>
    <t>学校名</t>
    <rPh sb="0" eb="3">
      <t>ガッコウメイ</t>
    </rPh>
    <phoneticPr fontId="34"/>
  </si>
  <si>
    <t>事業区分</t>
    <rPh sb="0" eb="2">
      <t>ジギョウ</t>
    </rPh>
    <rPh sb="2" eb="4">
      <t>クブン</t>
    </rPh>
    <phoneticPr fontId="34"/>
  </si>
  <si>
    <t>事業名</t>
    <rPh sb="0" eb="2">
      <t>ジギョウ</t>
    </rPh>
    <rPh sb="2" eb="3">
      <t>メイ</t>
    </rPh>
    <phoneticPr fontId="34"/>
  </si>
  <si>
    <t>（単位：円）</t>
    <phoneticPr fontId="34"/>
  </si>
  <si>
    <t>整理番号</t>
    <rPh sb="0" eb="2">
      <t>セイリ</t>
    </rPh>
    <rPh sb="2" eb="4">
      <t>バンゴウ</t>
    </rPh>
    <phoneticPr fontId="34"/>
  </si>
  <si>
    <t>項目名</t>
    <rPh sb="0" eb="3">
      <t>コウモクメイ</t>
    </rPh>
    <phoneticPr fontId="34"/>
  </si>
  <si>
    <t>左記経費（Ｄ列）について</t>
    <rPh sb="0" eb="2">
      <t>サキ</t>
    </rPh>
    <rPh sb="2" eb="4">
      <t>ケイヒ</t>
    </rPh>
    <rPh sb="6" eb="7">
      <t>レツ</t>
    </rPh>
    <phoneticPr fontId="34"/>
  </si>
  <si>
    <t>単価</t>
    <rPh sb="0" eb="2">
      <t>タンカ</t>
    </rPh>
    <phoneticPr fontId="9"/>
  </si>
  <si>
    <r>
      <t xml:space="preserve">数量
</t>
    </r>
    <r>
      <rPr>
        <sz val="9"/>
        <color theme="1"/>
        <rFont val="ＭＳ Ｐゴシック"/>
        <family val="3"/>
        <charset val="128"/>
        <scheme val="minor"/>
      </rPr>
      <t>（対象分）</t>
    </r>
    <rPh sb="0" eb="2">
      <t>スウリョウ</t>
    </rPh>
    <rPh sb="4" eb="6">
      <t>タイショウ</t>
    </rPh>
    <rPh sb="6" eb="7">
      <t>ブン</t>
    </rPh>
    <phoneticPr fontId="9"/>
  </si>
  <si>
    <r>
      <t xml:space="preserve">数量
</t>
    </r>
    <r>
      <rPr>
        <sz val="9"/>
        <color theme="1"/>
        <rFont val="ＭＳ Ｐゴシック"/>
        <family val="3"/>
        <charset val="128"/>
        <scheme val="minor"/>
      </rPr>
      <t>（対象外分）</t>
    </r>
    <rPh sb="0" eb="2">
      <t>スウリョウ</t>
    </rPh>
    <rPh sb="4" eb="7">
      <t>タイショウガイ</t>
    </rPh>
    <rPh sb="7" eb="8">
      <t>ブン</t>
    </rPh>
    <phoneticPr fontId="9"/>
  </si>
  <si>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9"/>
  </si>
  <si>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9"/>
  </si>
  <si>
    <t>金額</t>
    <rPh sb="0" eb="2">
      <t>キンガク</t>
    </rPh>
    <phoneticPr fontId="9"/>
  </si>
  <si>
    <t>備考欄</t>
    <rPh sb="0" eb="2">
      <t>ビコウ</t>
    </rPh>
    <rPh sb="2" eb="3">
      <t>ラン</t>
    </rPh>
    <phoneticPr fontId="9"/>
  </si>
  <si>
    <t>対象経費</t>
    <rPh sb="0" eb="2">
      <t>タイショウ</t>
    </rPh>
    <rPh sb="2" eb="4">
      <t>ケイヒ</t>
    </rPh>
    <phoneticPr fontId="9"/>
  </si>
  <si>
    <t>対象外経費</t>
    <rPh sb="0" eb="3">
      <t>タイショウガイ</t>
    </rPh>
    <rPh sb="3" eb="5">
      <t>ケイヒ</t>
    </rPh>
    <phoneticPr fontId="9"/>
  </si>
  <si>
    <t>値引・諸経費等共通に係る経費</t>
    <rPh sb="0" eb="2">
      <t>ネビキ</t>
    </rPh>
    <rPh sb="3" eb="7">
      <t>ショケイヒナド</t>
    </rPh>
    <rPh sb="7" eb="9">
      <t>キョウツウ</t>
    </rPh>
    <rPh sb="10" eb="11">
      <t>カカ</t>
    </rPh>
    <rPh sb="12" eb="14">
      <t>ケイヒ</t>
    </rPh>
    <phoneticPr fontId="9"/>
  </si>
  <si>
    <t>全経費へ付番</t>
    <rPh sb="0" eb="3">
      <t>ゼンケイヒ</t>
    </rPh>
    <rPh sb="4" eb="5">
      <t>フ</t>
    </rPh>
    <rPh sb="5" eb="6">
      <t>バン</t>
    </rPh>
    <phoneticPr fontId="34"/>
  </si>
  <si>
    <t>対象経費のみ付番</t>
    <rPh sb="0" eb="2">
      <t>タイショウ</t>
    </rPh>
    <rPh sb="2" eb="4">
      <t>ケイヒ</t>
    </rPh>
    <rPh sb="6" eb="7">
      <t>フ</t>
    </rPh>
    <rPh sb="7" eb="8">
      <t>バン</t>
    </rPh>
    <phoneticPr fontId="34"/>
  </si>
  <si>
    <t>必要に応じて記入</t>
    <rPh sb="0" eb="2">
      <t>ヒツヨウ</t>
    </rPh>
    <rPh sb="3" eb="4">
      <t>オウ</t>
    </rPh>
    <rPh sb="6" eb="8">
      <t>キニュウ</t>
    </rPh>
    <phoneticPr fontId="34"/>
  </si>
  <si>
    <t>要記入</t>
    <rPh sb="0" eb="1">
      <t>ヨウ</t>
    </rPh>
    <rPh sb="1" eb="3">
      <t>キニュウ</t>
    </rPh>
    <phoneticPr fontId="34"/>
  </si>
  <si>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4"/>
  </si>
  <si>
    <t>自動計算の為
入力不要</t>
    <rPh sb="0" eb="2">
      <t>ジドウ</t>
    </rPh>
    <rPh sb="2" eb="4">
      <t>ケイサン</t>
    </rPh>
    <rPh sb="5" eb="6">
      <t>タメ</t>
    </rPh>
    <rPh sb="7" eb="9">
      <t>ニュウリョク</t>
    </rPh>
    <rPh sb="9" eb="11">
      <t>フヨウ</t>
    </rPh>
    <phoneticPr fontId="34"/>
  </si>
  <si>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4"/>
  </si>
  <si>
    <t>合計（税抜）</t>
    <rPh sb="0" eb="2">
      <t>ゴウケイ</t>
    </rPh>
    <rPh sb="3" eb="5">
      <t>ゼイヌ</t>
    </rPh>
    <phoneticPr fontId="9"/>
  </si>
  <si>
    <t>↑a</t>
    <phoneticPr fontId="34"/>
  </si>
  <si>
    <t>↑b</t>
    <phoneticPr fontId="34"/>
  </si>
  <si>
    <t>↑c</t>
    <phoneticPr fontId="34"/>
  </si>
  <si>
    <t>割合</t>
    <rPh sb="0" eb="2">
      <t>ワリアイ</t>
    </rPh>
    <phoneticPr fontId="34"/>
  </si>
  <si>
    <t>共通に係る経費</t>
    <rPh sb="0" eb="2">
      <t>キョウツウ</t>
    </rPh>
    <rPh sb="3" eb="4">
      <t>カカ</t>
    </rPh>
    <rPh sb="5" eb="7">
      <t>ケイヒ</t>
    </rPh>
    <phoneticPr fontId="34"/>
  </si>
  <si>
    <t>a（又はb）+共通に係る経費</t>
    <rPh sb="2" eb="3">
      <t>マタ</t>
    </rPh>
    <rPh sb="7" eb="9">
      <t>キョウツウ</t>
    </rPh>
    <rPh sb="10" eb="11">
      <t>カカ</t>
    </rPh>
    <rPh sb="12" eb="14">
      <t>ケイヒ</t>
    </rPh>
    <phoneticPr fontId="34"/>
  </si>
  <si>
    <t>消費税額</t>
    <rPh sb="0" eb="3">
      <t>ショウヒゼイ</t>
    </rPh>
    <rPh sb="3" eb="4">
      <t>ガク</t>
    </rPh>
    <phoneticPr fontId="9"/>
  </si>
  <si>
    <t>消費税額</t>
    <rPh sb="0" eb="3">
      <t>ショウヒゼイ</t>
    </rPh>
    <rPh sb="3" eb="4">
      <t>ガク</t>
    </rPh>
    <phoneticPr fontId="34"/>
  </si>
  <si>
    <t>↓対象経費</t>
    <rPh sb="1" eb="3">
      <t>タイショウ</t>
    </rPh>
    <rPh sb="3" eb="5">
      <t>ケイヒ</t>
    </rPh>
    <phoneticPr fontId="34"/>
  </si>
  <si>
    <t>↓対象外経費</t>
    <rPh sb="1" eb="4">
      <t>タイショウガイ</t>
    </rPh>
    <rPh sb="4" eb="6">
      <t>ケイヒ</t>
    </rPh>
    <phoneticPr fontId="34"/>
  </si>
  <si>
    <t>合計（税込）</t>
    <rPh sb="0" eb="2">
      <t>ゴウケイ</t>
    </rPh>
    <rPh sb="3" eb="5">
      <t>ゼイコミ</t>
    </rPh>
    <phoneticPr fontId="9"/>
  </si>
  <si>
    <t>割合（%）入力↓</t>
    <rPh sb="0" eb="2">
      <t>ワリアイ</t>
    </rPh>
    <rPh sb="5" eb="7">
      <t>ニュウリョク</t>
    </rPh>
    <phoneticPr fontId="34"/>
  </si>
  <si>
    <t>按分後対象経費</t>
    <rPh sb="0" eb="2">
      <t>アンブン</t>
    </rPh>
    <rPh sb="2" eb="3">
      <t>ゴ</t>
    </rPh>
    <rPh sb="3" eb="5">
      <t>タイショウ</t>
    </rPh>
    <rPh sb="5" eb="7">
      <t>ケイヒ</t>
    </rPh>
    <phoneticPr fontId="34"/>
  </si>
  <si>
    <t>専門</t>
    <rPh sb="0" eb="2">
      <t>センモン</t>
    </rPh>
    <phoneticPr fontId="34"/>
  </si>
  <si>
    <t>高等</t>
    <rPh sb="0" eb="2">
      <t>コウトウ</t>
    </rPh>
    <phoneticPr fontId="34"/>
  </si>
  <si>
    <t>番号</t>
    <rPh sb="0" eb="2">
      <t>バンゴウ</t>
    </rPh>
    <phoneticPr fontId="34"/>
  </si>
  <si>
    <t>品名</t>
    <rPh sb="0" eb="1">
      <t>シナ</t>
    </rPh>
    <rPh sb="1" eb="2">
      <t>メイ</t>
    </rPh>
    <phoneticPr fontId="34"/>
  </si>
  <si>
    <t>数量</t>
    <rPh sb="0" eb="2">
      <t>スウリョウ</t>
    </rPh>
    <phoneticPr fontId="34"/>
  </si>
  <si>
    <t>共通様式</t>
    <rPh sb="0" eb="2">
      <t>キョウツウ</t>
    </rPh>
    <rPh sb="2" eb="4">
      <t>ヨウシキ</t>
    </rPh>
    <phoneticPr fontId="9"/>
  </si>
  <si>
    <t>採択理由書</t>
    <rPh sb="0" eb="2">
      <t>サイタク</t>
    </rPh>
    <rPh sb="2" eb="5">
      <t>リユウショ</t>
    </rPh>
    <phoneticPr fontId="9"/>
  </si>
  <si>
    <t>学校名</t>
    <rPh sb="0" eb="2">
      <t>ガッコウ</t>
    </rPh>
    <rPh sb="2" eb="3">
      <t>メイ</t>
    </rPh>
    <phoneticPr fontId="9"/>
  </si>
  <si>
    <t>採択業者区分</t>
    <rPh sb="0" eb="2">
      <t>サイタク</t>
    </rPh>
    <rPh sb="2" eb="4">
      <t>ギョウシャ</t>
    </rPh>
    <rPh sb="4" eb="6">
      <t>クブン</t>
    </rPh>
    <phoneticPr fontId="9"/>
  </si>
  <si>
    <t>採択業者</t>
    <rPh sb="0" eb="2">
      <t>サイタク</t>
    </rPh>
    <rPh sb="2" eb="4">
      <t>ギョウシャ</t>
    </rPh>
    <phoneticPr fontId="9"/>
  </si>
  <si>
    <t>会社名：</t>
    <rPh sb="0" eb="2">
      <t>カイシャ</t>
    </rPh>
    <rPh sb="2" eb="3">
      <t>メイ</t>
    </rPh>
    <phoneticPr fontId="9"/>
  </si>
  <si>
    <t>見積金額：</t>
    <rPh sb="0" eb="2">
      <t>ミツモリ</t>
    </rPh>
    <rPh sb="2" eb="4">
      <t>キンガク</t>
    </rPh>
    <phoneticPr fontId="9"/>
  </si>
  <si>
    <t>不採択業者１</t>
    <rPh sb="0" eb="1">
      <t>フ</t>
    </rPh>
    <rPh sb="1" eb="3">
      <t>サイタク</t>
    </rPh>
    <rPh sb="3" eb="5">
      <t>ギョウシャ</t>
    </rPh>
    <phoneticPr fontId="9"/>
  </si>
  <si>
    <t>不採択業者２</t>
    <rPh sb="0" eb="1">
      <t>フ</t>
    </rPh>
    <rPh sb="1" eb="3">
      <t>サイタク</t>
    </rPh>
    <rPh sb="3" eb="5">
      <t>ギョウシャ</t>
    </rPh>
    <phoneticPr fontId="9"/>
  </si>
  <si>
    <t>不採択業者３</t>
    <rPh sb="0" eb="1">
      <t>フ</t>
    </rPh>
    <rPh sb="1" eb="3">
      <t>サイタク</t>
    </rPh>
    <rPh sb="3" eb="5">
      <t>ギョウシャ</t>
    </rPh>
    <phoneticPr fontId="9"/>
  </si>
  <si>
    <t>不採択業者４</t>
    <rPh sb="0" eb="1">
      <t>フ</t>
    </rPh>
    <rPh sb="1" eb="3">
      <t>サイタク</t>
    </rPh>
    <rPh sb="3" eb="5">
      <t>ギョウシャ</t>
    </rPh>
    <phoneticPr fontId="9"/>
  </si>
  <si>
    <t>不採択業者５</t>
    <rPh sb="0" eb="1">
      <t>フ</t>
    </rPh>
    <rPh sb="1" eb="3">
      <t>サイタク</t>
    </rPh>
    <rPh sb="3" eb="5">
      <t>ギョウシャ</t>
    </rPh>
    <phoneticPr fontId="9"/>
  </si>
  <si>
    <t>（業者採択理由）</t>
    <rPh sb="1" eb="3">
      <t>ギョウシャ</t>
    </rPh>
    <rPh sb="3" eb="5">
      <t>サイタク</t>
    </rPh>
    <rPh sb="5" eb="7">
      <t>リユウ</t>
    </rPh>
    <phoneticPr fontId="9"/>
  </si>
  <si>
    <t>（業者選定後に金額が変更した理由）</t>
    <rPh sb="1" eb="3">
      <t>ギョウシャ</t>
    </rPh>
    <rPh sb="3" eb="5">
      <t>センテイ</t>
    </rPh>
    <rPh sb="5" eb="6">
      <t>ゴ</t>
    </rPh>
    <rPh sb="7" eb="9">
      <t>キンガク</t>
    </rPh>
    <rPh sb="10" eb="12">
      <t>ヘンコウ</t>
    </rPh>
    <rPh sb="14" eb="16">
      <t>リユウ</t>
    </rPh>
    <phoneticPr fontId="9"/>
  </si>
  <si>
    <t>変更前金額：</t>
    <rPh sb="0" eb="3">
      <t>ヘンコウマエ</t>
    </rPh>
    <rPh sb="3" eb="5">
      <t>キンガク</t>
    </rPh>
    <phoneticPr fontId="9"/>
  </si>
  <si>
    <t>変更後金額：</t>
    <rPh sb="0" eb="3">
      <t>ヘンコウゴ</t>
    </rPh>
    <rPh sb="3" eb="5">
      <t>キンガク</t>
    </rPh>
    <phoneticPr fontId="9"/>
  </si>
  <si>
    <t>差額：</t>
    <rPh sb="0" eb="2">
      <t>サガク</t>
    </rPh>
    <phoneticPr fontId="9"/>
  </si>
  <si>
    <t>アスベスト対策工事</t>
  </si>
  <si>
    <t>アスベスト対策工事</t>
    <rPh sb="5" eb="9">
      <t>タイサクコウジ</t>
    </rPh>
    <phoneticPr fontId="9"/>
  </si>
  <si>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rPh sb="43" eb="44">
      <t>ホン</t>
    </rPh>
    <phoneticPr fontId="34"/>
  </si>
  <si>
    <t>Ⅰ</t>
    <phoneticPr fontId="9"/>
  </si>
  <si>
    <t>Ⅱ</t>
    <phoneticPr fontId="9"/>
  </si>
  <si>
    <t>Ⅲ</t>
    <phoneticPr fontId="9"/>
  </si>
  <si>
    <t>05_見積整理表の合計（O64）と金額が一致している場合、文字が赤くなります。</t>
    <phoneticPr fontId="9"/>
  </si>
  <si>
    <t>消費税</t>
    <rPh sb="0" eb="3">
      <t>ショウヒゼイ</t>
    </rPh>
    <phoneticPr fontId="9"/>
  </si>
  <si>
    <t>品名</t>
    <rPh sb="0" eb="2">
      <t>ヒンメイ</t>
    </rPh>
    <phoneticPr fontId="9"/>
  </si>
  <si>
    <t>補助対象外調査分析費計（＝②）</t>
    <rPh sb="4" eb="5">
      <t>ガイ</t>
    </rPh>
    <rPh sb="5" eb="7">
      <t>チョウサ</t>
    </rPh>
    <rPh sb="7" eb="9">
      <t>ブンセキ</t>
    </rPh>
    <phoneticPr fontId="9"/>
  </si>
  <si>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4"/>
  </si>
  <si>
    <r>
      <t>・下記【チェック項目Ⅰ～Ⅲ】について、全ての事項に回答し、</t>
    </r>
    <r>
      <rPr>
        <b/>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34"/>
  </si>
  <si>
    <t>過去３年度分の資金収支決算書の写し</t>
    <rPh sb="0" eb="2">
      <t>カコ</t>
    </rPh>
    <rPh sb="3" eb="6">
      <t>ネンドブン</t>
    </rPh>
    <rPh sb="7" eb="9">
      <t>シキン</t>
    </rPh>
    <rPh sb="9" eb="11">
      <t>シュウシ</t>
    </rPh>
    <rPh sb="11" eb="14">
      <t>ケッサンショ</t>
    </rPh>
    <rPh sb="15" eb="16">
      <t>ウツ</t>
    </rPh>
    <phoneticPr fontId="34"/>
  </si>
  <si>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34"/>
  </si>
  <si>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9"/>
  </si>
  <si>
    <t>法人番号
（12桁）</t>
    <rPh sb="0" eb="2">
      <t>ホウジン</t>
    </rPh>
    <rPh sb="2" eb="4">
      <t>バンゴウ</t>
    </rPh>
    <rPh sb="8" eb="9">
      <t>ケタ</t>
    </rPh>
    <phoneticPr fontId="9"/>
  </si>
  <si>
    <t>事業着手時期</t>
    <rPh sb="0" eb="6">
      <t>ジギョウチャクシュジキ</t>
    </rPh>
    <phoneticPr fontId="9"/>
  </si>
  <si>
    <t>事業完了予定時期</t>
    <rPh sb="0" eb="4">
      <t>ジギョウカンリョウ</t>
    </rPh>
    <rPh sb="4" eb="6">
      <t>ヨテイ</t>
    </rPh>
    <rPh sb="6" eb="8">
      <t>ジキ</t>
    </rPh>
    <phoneticPr fontId="9"/>
  </si>
  <si>
    <t>令和　年　月</t>
    <rPh sb="0" eb="1">
      <t>レイ</t>
    </rPh>
    <rPh sb="1" eb="2">
      <t>ワ</t>
    </rPh>
    <rPh sb="3" eb="4">
      <t>ネン</t>
    </rPh>
    <rPh sb="5" eb="6">
      <t>ガツ</t>
    </rPh>
    <phoneticPr fontId="9"/>
  </si>
  <si>
    <t>（防災機能等強化緊急特別推進事業（アスベスト対策工事））共通様式［学校法人作成］</t>
    <rPh sb="1" eb="3">
      <t>ボウサイ</t>
    </rPh>
    <rPh sb="3" eb="5">
      <t>キノウ</t>
    </rPh>
    <rPh sb="5" eb="6">
      <t>トウ</t>
    </rPh>
    <rPh sb="6" eb="8">
      <t>キョウカ</t>
    </rPh>
    <rPh sb="8" eb="10">
      <t>キンキュウ</t>
    </rPh>
    <rPh sb="10" eb="12">
      <t>トクベツ</t>
    </rPh>
    <rPh sb="12" eb="14">
      <t>スイシン</t>
    </rPh>
    <rPh sb="14" eb="16">
      <t>ジギョウ</t>
    </rPh>
    <rPh sb="22" eb="26">
      <t>タイサクコウジ</t>
    </rPh>
    <phoneticPr fontId="34"/>
  </si>
  <si>
    <r>
      <t>「各工事（品目）におけるアスベスト対策との関連性」の説明
（各工事（品目）が、学校施設のアスベスト対策の推進という観点からどのように関連があるのか、どうして必要となるのか、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17" eb="19">
      <t>タイサク</t>
    </rPh>
    <rPh sb="23" eb="24">
      <t>セイ</t>
    </rPh>
    <rPh sb="26" eb="28">
      <t>セツメイ</t>
    </rPh>
    <rPh sb="30" eb="31">
      <t>カク</t>
    </rPh>
    <rPh sb="31" eb="33">
      <t>コウジ</t>
    </rPh>
    <rPh sb="34" eb="36">
      <t>ヒンモク</t>
    </rPh>
    <rPh sb="39" eb="43">
      <t>ガッコウシセツ</t>
    </rPh>
    <rPh sb="49" eb="51">
      <t>タイサク</t>
    </rPh>
    <rPh sb="52" eb="54">
      <t>スイシン</t>
    </rPh>
    <rPh sb="57" eb="59">
      <t>カンテン</t>
    </rPh>
    <rPh sb="66" eb="68">
      <t>カンレン</t>
    </rPh>
    <rPh sb="78" eb="80">
      <t>ヒツヨウ</t>
    </rPh>
    <rPh sb="86" eb="89">
      <t>グタイテキ</t>
    </rPh>
    <rPh sb="90" eb="92">
      <t>ショウサイ</t>
    </rPh>
    <rPh sb="93" eb="95">
      <t>キサイ</t>
    </rPh>
    <phoneticPr fontId="34"/>
  </si>
  <si>
    <t>工事等の説明一覧（調査分析費）</t>
    <rPh sb="0" eb="2">
      <t>コウジ</t>
    </rPh>
    <rPh sb="2" eb="3">
      <t>トウ</t>
    </rPh>
    <rPh sb="4" eb="6">
      <t>セツメイ</t>
    </rPh>
    <rPh sb="6" eb="8">
      <t>イチラン</t>
    </rPh>
    <rPh sb="9" eb="14">
      <t>チョウサブンセキヒ</t>
    </rPh>
    <phoneticPr fontId="34"/>
  </si>
  <si>
    <t>工事等の説明一覧（実施設計費）</t>
    <rPh sb="0" eb="2">
      <t>コウジ</t>
    </rPh>
    <rPh sb="2" eb="3">
      <t>トウ</t>
    </rPh>
    <rPh sb="4" eb="6">
      <t>セツメイ</t>
    </rPh>
    <rPh sb="6" eb="8">
      <t>イチラン</t>
    </rPh>
    <rPh sb="9" eb="14">
      <t>ジッシセッケイヒ</t>
    </rPh>
    <phoneticPr fontId="34"/>
  </si>
  <si>
    <t>工事等の説明一覧（工事費）</t>
    <rPh sb="0" eb="2">
      <t>コウジ</t>
    </rPh>
    <rPh sb="2" eb="3">
      <t>トウ</t>
    </rPh>
    <rPh sb="4" eb="6">
      <t>セツメイ</t>
    </rPh>
    <rPh sb="6" eb="8">
      <t>イチラン</t>
    </rPh>
    <rPh sb="9" eb="12">
      <t>コウジヒ</t>
    </rPh>
    <phoneticPr fontId="34"/>
  </si>
  <si>
    <t>Ⅳ</t>
    <phoneticPr fontId="9"/>
  </si>
  <si>
    <t>Ⅴ</t>
    <phoneticPr fontId="9"/>
  </si>
  <si>
    <t>Ⅵ</t>
    <phoneticPr fontId="9"/>
  </si>
  <si>
    <t>Ⅶ</t>
    <phoneticPr fontId="9"/>
  </si>
  <si>
    <t>Ⅷ</t>
    <phoneticPr fontId="9"/>
  </si>
  <si>
    <t>Ⅸ</t>
    <phoneticPr fontId="9"/>
  </si>
  <si>
    <t>Ⅹ</t>
    <phoneticPr fontId="9"/>
  </si>
  <si>
    <t>Ⅺ</t>
    <phoneticPr fontId="9"/>
  </si>
  <si>
    <t>ⅩⅡ</t>
    <phoneticPr fontId="9"/>
  </si>
  <si>
    <t>ⅩⅢ</t>
    <phoneticPr fontId="9"/>
  </si>
  <si>
    <t>ⅩⅣ</t>
    <phoneticPr fontId="9"/>
  </si>
  <si>
    <t>ⅩⅤ</t>
    <phoneticPr fontId="9"/>
  </si>
  <si>
    <t>⑮</t>
    <phoneticPr fontId="9"/>
  </si>
  <si>
    <t>令和８年度　専修学校防災機能等強化緊急特別推進事業
（アスベスト対策工事）計画調書</t>
    <phoneticPr fontId="9"/>
  </si>
  <si>
    <t>教員・生徒数調書（令和８年4月1日現在）</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</si>
</sst>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Red]\(#,##0\)"/>
    <numFmt numFmtId="178" formatCode="#,##0_ "/>
    <numFmt numFmtId="179" formatCode="#,##0_ ;[Red]\-#,##0\ "/>
    <numFmt numFmtId="180" formatCode="#,##0;&quot;△ &quot;#,##0"/>
    <numFmt numFmtId="181" formatCode="#,##0&quot;円&quot;"/>
    <numFmt numFmtId="182" formatCode="#,##0;&quot;▲ &quot;#,##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b/>
      <sz val="14"/>
      <name val="ＭＳ Ｐゴシック"/>
      <family val="3"/>
      <charset val="128"/>
    </font>
    <font>
      <sz val="14"/>
      <name val="ＭＳ 明朝"/>
      <family val="1"/>
      <charset val="128"/>
    </font>
    <font>
      <b/>
      <sz val="9"/>
      <color indexed="81"/>
      <name val="ＭＳ Ｐゴシック"/>
      <family val="3"/>
      <charset val="128"/>
    </font>
    <font>
      <sz val="9"/>
      <color indexed="10"/>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1"/>
      <color indexed="10"/>
      <name val="ＭＳ Ｐゴシック"/>
      <family val="3"/>
      <charset val="128"/>
    </font>
    <font>
      <b/>
      <sz val="11"/>
      <color indexed="81"/>
      <name val="ＭＳ Ｐゴシック"/>
      <family val="3"/>
      <charset val="128"/>
    </font>
    <font>
      <sz val="9"/>
      <color indexed="81"/>
      <name val="ＭＳ Ｐゴシック"/>
      <family val="3"/>
      <charset val="128"/>
    </font>
    <font>
      <b/>
      <sz val="14"/>
      <name val="ＭＳ Ｐゴシック"/>
      <family val="3"/>
      <charset val="128"/>
      <scheme val="minor"/>
    </font>
    <font>
      <sz val="12"/>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sz val="14"/>
      <name val="ＭＳ Ｐゴシック"/>
      <family val="3"/>
      <charset val="128"/>
      <scheme val="minor"/>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9"/>
      <name val="ＭＳ Ｐ明朝"/>
      <family val="1"/>
      <charset val="128"/>
    </font>
    <font>
      <b/>
      <sz val="9"/>
      <color indexed="81"/>
      <name val="MS P ゴシック"/>
      <family val="3"/>
      <charset val="128"/>
    </font>
    <font>
      <sz val="11"/>
      <name val="ＭＳ Ｐゴシック"/>
      <family val="3"/>
      <charset val="128"/>
      <scheme val="minor"/>
    </font>
    <font>
      <b/>
      <sz val="11"/>
      <color indexed="81"/>
      <name val="MS P ゴシック"/>
      <family val="3"/>
      <charset val="128"/>
    </font>
    <font>
      <sz val="11"/>
      <color indexed="81"/>
      <name val="MS P ゴシック"/>
      <family val="3"/>
      <charset val="128"/>
    </font>
    <font>
      <b/>
      <u/>
      <sz val="11"/>
      <color rgb="FFFF0000"/>
      <name val="ＭＳ Ｐゴシック"/>
      <family val="3"/>
      <charset val="128"/>
      <scheme val="minor"/>
    </font>
    <font>
      <sz val="11"/>
      <color theme="1"/>
      <name val="ＭＳ 明朝"/>
      <family val="1"/>
      <charset val="128"/>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66"/>
        <bgColor indexed="64"/>
      </patternFill>
    </fill>
    <fill>
      <patternFill patternType="solid">
        <fgColor rgb="FFFFC000"/>
        <bgColor indexed="64"/>
      </patternFill>
    </fill>
    <fill>
      <patternFill patternType="solid">
        <fgColor rgb="FFFFFF99"/>
        <bgColor indexed="64"/>
      </patternFill>
    </fill>
  </fills>
  <borders count="110">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diagonalDown="1">
      <left style="medium">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alignment vertical="center"/>
    </xf>
    <xf numFmtId="0" fontId="8" fillId="0" borderId="0"/>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8" fillId="0" borderId="0" applyFont="0" applyFill="0" applyBorder="0" applyAlignment="0" applyProtection="0">
      <alignment vertical="center"/>
    </xf>
    <xf numFmtId="0" fontId="6" fillId="0" borderId="0">
      <alignment vertical="center"/>
    </xf>
    <xf numFmtId="0" fontId="6" fillId="0" borderId="0">
      <alignment vertical="center"/>
    </xf>
    <xf numFmtId="38" fontId="36" fillId="0" borderId="0" applyFont="0" applyFill="0" applyBorder="0" applyAlignment="0" applyProtection="0">
      <alignment vertical="center"/>
    </xf>
  </cellStyleXfs>
  <cellXfs count="494">
    <xf numFmtId="0" fontId="0" fillId="0" borderId="0" xfId="0">
      <alignment vertical="center"/>
    </xf>
    <xf numFmtId="0" fontId="11" fillId="0" borderId="0" xfId="0" applyFont="1" applyAlignment="1">
      <alignment vertical="center" shrinkToFit="1"/>
    </xf>
    <xf numFmtId="0" fontId="11" fillId="0" borderId="1" xfId="0" applyFont="1" applyBorder="1" applyAlignment="1">
      <alignment vertical="center" shrinkToFit="1"/>
    </xf>
    <xf numFmtId="0" fontId="11" fillId="0" borderId="2" xfId="0" applyFont="1" applyBorder="1" applyAlignment="1">
      <alignment horizontal="distributed" vertical="center" justifyLastLine="1"/>
    </xf>
    <xf numFmtId="0" fontId="8" fillId="0" borderId="0" xfId="0" applyFont="1" applyAlignment="1">
      <alignment horizontal="center" vertical="center"/>
    </xf>
    <xf numFmtId="0" fontId="8" fillId="0" borderId="0" xfId="0" applyFont="1">
      <alignment vertical="center"/>
    </xf>
    <xf numFmtId="0" fontId="11" fillId="0" borderId="3" xfId="0" applyFont="1" applyBorder="1" applyAlignment="1">
      <alignment horizontal="distributed" vertical="center" wrapText="1" justifyLastLine="1"/>
    </xf>
    <xf numFmtId="0" fontId="11" fillId="0" borderId="4" xfId="0" applyFont="1" applyBorder="1" applyAlignment="1">
      <alignment horizontal="distributed" vertical="center" justifyLastLine="1"/>
    </xf>
    <xf numFmtId="0" fontId="11" fillId="0" borderId="5" xfId="0" applyFont="1" applyBorder="1" applyAlignment="1">
      <alignment horizontal="distributed" vertical="center" justifyLastLine="1"/>
    </xf>
    <xf numFmtId="0" fontId="11" fillId="0" borderId="6" xfId="0" applyFont="1" applyBorder="1" applyAlignment="1">
      <alignment horizontal="distributed" vertical="center" wrapText="1" justifyLastLine="1"/>
    </xf>
    <xf numFmtId="0" fontId="11" fillId="0" borderId="3" xfId="0" applyFont="1" applyBorder="1" applyAlignment="1">
      <alignment horizontal="distributed" vertical="center" justifyLastLine="1"/>
    </xf>
    <xf numFmtId="0" fontId="11" fillId="0" borderId="7" xfId="0" applyFont="1" applyBorder="1" applyAlignment="1">
      <alignment horizontal="distributed" vertical="center" justifyLastLine="1"/>
    </xf>
    <xf numFmtId="0" fontId="11" fillId="0" borderId="8" xfId="0" applyFont="1" applyBorder="1" applyAlignment="1">
      <alignment horizontal="distributed" vertical="center" wrapText="1" justifyLastLine="1"/>
    </xf>
    <xf numFmtId="0" fontId="11" fillId="0" borderId="9" xfId="0" applyFont="1" applyBorder="1" applyAlignment="1">
      <alignment horizontal="distributed" vertical="center" justifyLastLine="1"/>
    </xf>
    <xf numFmtId="0" fontId="11" fillId="0" borderId="10" xfId="0" applyFont="1" applyBorder="1" applyAlignment="1">
      <alignment horizontal="center" vertical="center" justifyLastLine="1"/>
    </xf>
    <xf numFmtId="177" fontId="13" fillId="0" borderId="11" xfId="0" applyNumberFormat="1" applyFont="1" applyBorder="1">
      <alignment vertical="center"/>
    </xf>
    <xf numFmtId="177" fontId="11" fillId="0" borderId="12" xfId="0" applyNumberFormat="1" applyFont="1" applyBorder="1" applyAlignment="1">
      <alignment horizontal="center" vertical="center"/>
    </xf>
    <xf numFmtId="177" fontId="13" fillId="0" borderId="11" xfId="0" applyNumberFormat="1" applyFont="1" applyBorder="1" applyAlignment="1">
      <alignment horizontal="left" vertical="center"/>
    </xf>
    <xf numFmtId="177" fontId="13" fillId="0" borderId="14" xfId="0" applyNumberFormat="1" applyFont="1" applyBorder="1" applyAlignment="1">
      <alignment horizontal="left" vertical="center"/>
    </xf>
    <xf numFmtId="177" fontId="11" fillId="0" borderId="10" xfId="0" applyNumberFormat="1" applyFont="1" applyBorder="1" applyAlignment="1">
      <alignment horizontal="center" vertical="center"/>
    </xf>
    <xf numFmtId="177" fontId="13" fillId="0" borderId="14" xfId="0" applyNumberFormat="1" applyFont="1" applyBorder="1">
      <alignment vertical="center"/>
    </xf>
    <xf numFmtId="0" fontId="11" fillId="0" borderId="15" xfId="0" applyFont="1" applyBorder="1" applyAlignment="1">
      <alignment horizontal="distributed" vertical="center" justifyLastLine="1"/>
    </xf>
    <xf numFmtId="0" fontId="11" fillId="0" borderId="16" xfId="0" applyFont="1" applyBorder="1" applyAlignment="1">
      <alignment horizontal="center" vertical="center" justifyLastLine="1"/>
    </xf>
    <xf numFmtId="177" fontId="13" fillId="0" borderId="17" xfId="0" applyNumberFormat="1" applyFont="1" applyBorder="1">
      <alignment vertical="center"/>
    </xf>
    <xf numFmtId="177" fontId="11" fillId="0" borderId="18" xfId="0" applyNumberFormat="1" applyFont="1" applyBorder="1" applyAlignment="1">
      <alignment horizontal="center" vertical="center"/>
    </xf>
    <xf numFmtId="177" fontId="13" fillId="0" borderId="19" xfId="0" applyNumberFormat="1" applyFont="1" applyBorder="1">
      <alignment vertical="center"/>
    </xf>
    <xf numFmtId="177" fontId="13" fillId="0" borderId="20" xfId="0" applyNumberFormat="1" applyFont="1" applyBorder="1">
      <alignment vertical="center"/>
    </xf>
    <xf numFmtId="177" fontId="0" fillId="0" borderId="0" xfId="0" applyNumberFormat="1">
      <alignment vertical="center"/>
    </xf>
    <xf numFmtId="0" fontId="11" fillId="0" borderId="21" xfId="0" applyFont="1" applyBorder="1" applyAlignment="1">
      <alignment horizontal="center" vertical="center" justifyLastLine="1"/>
    </xf>
    <xf numFmtId="177" fontId="13" fillId="0" borderId="22" xfId="0" applyNumberFormat="1" applyFont="1" applyBorder="1">
      <alignment vertical="center"/>
    </xf>
    <xf numFmtId="177" fontId="11" fillId="0" borderId="21" xfId="0" applyNumberFormat="1" applyFont="1" applyBorder="1" applyAlignment="1">
      <alignment horizontal="center" vertical="center"/>
    </xf>
    <xf numFmtId="177" fontId="11" fillId="0" borderId="21" xfId="0" applyNumberFormat="1" applyFont="1" applyBorder="1" applyAlignment="1">
      <alignment horizontal="center" vertical="center" justifyLastLine="1"/>
    </xf>
    <xf numFmtId="177" fontId="13" fillId="0" borderId="23" xfId="0" applyNumberFormat="1" applyFont="1" applyBorder="1">
      <alignment vertical="center"/>
    </xf>
    <xf numFmtId="0" fontId="11" fillId="0" borderId="4" xfId="0" applyFont="1" applyBorder="1" applyAlignment="1">
      <alignment horizontal="distributed" vertical="center" wrapText="1" justifyLastLine="1"/>
    </xf>
    <xf numFmtId="0" fontId="11" fillId="0" borderId="24" xfId="0" applyFont="1" applyBorder="1" applyAlignment="1">
      <alignment horizontal="distributed" vertical="center" justifyLastLine="1"/>
    </xf>
    <xf numFmtId="0" fontId="12" fillId="0" borderId="0" xfId="0" applyFont="1" applyAlignment="1">
      <alignment horizontal="right" vertical="center"/>
    </xf>
    <xf numFmtId="0" fontId="17" fillId="0" borderId="0" xfId="0" applyFont="1" applyAlignment="1">
      <alignment horizontal="centerContinuous" vertical="center"/>
    </xf>
    <xf numFmtId="0" fontId="18" fillId="0" borderId="0" xfId="0" applyFont="1">
      <alignment vertical="center"/>
    </xf>
    <xf numFmtId="177" fontId="18" fillId="0" borderId="28" xfId="0" applyNumberFormat="1" applyFont="1" applyBorder="1" applyAlignment="1">
      <alignment horizontal="center" vertical="center" justifyLastLine="1"/>
    </xf>
    <xf numFmtId="177" fontId="20" fillId="0" borderId="31" xfId="0" applyNumberFormat="1" applyFont="1" applyBorder="1" applyAlignment="1">
      <alignment vertical="center" shrinkToFit="1"/>
    </xf>
    <xf numFmtId="0" fontId="21" fillId="0" borderId="0" xfId="0" applyFont="1">
      <alignment vertical="center"/>
    </xf>
    <xf numFmtId="0" fontId="18" fillId="0" borderId="13" xfId="0" applyFont="1" applyBorder="1" applyAlignment="1">
      <alignment horizontal="center" vertical="distributed" textRotation="255" justifyLastLine="1"/>
    </xf>
    <xf numFmtId="0" fontId="18" fillId="0" borderId="38" xfId="0" applyFont="1" applyBorder="1" applyAlignment="1">
      <alignment horizontal="center" vertical="center" wrapText="1" justifyLastLine="1"/>
    </xf>
    <xf numFmtId="177" fontId="18" fillId="0" borderId="39" xfId="0" applyNumberFormat="1" applyFont="1" applyBorder="1" applyAlignment="1">
      <alignment horizontal="center" vertical="center" justifyLastLine="1"/>
    </xf>
    <xf numFmtId="0" fontId="18" fillId="0" borderId="40" xfId="0" applyFont="1" applyBorder="1">
      <alignment vertical="center"/>
    </xf>
    <xf numFmtId="0" fontId="18" fillId="0" borderId="38" xfId="0" applyFont="1" applyBorder="1">
      <alignment vertical="center"/>
    </xf>
    <xf numFmtId="0" fontId="18" fillId="0" borderId="10" xfId="0" applyFont="1" applyBorder="1" applyAlignment="1">
      <alignment horizontal="center" vertical="distributed" textRotation="255" justifyLastLine="1"/>
    </xf>
    <xf numFmtId="177" fontId="18" fillId="0" borderId="0" xfId="0" applyNumberFormat="1" applyFont="1" applyAlignment="1">
      <alignment vertical="center" shrinkToFit="1"/>
    </xf>
    <xf numFmtId="177" fontId="18" fillId="0" borderId="0" xfId="0" applyNumberFormat="1" applyFont="1">
      <alignment vertical="center"/>
    </xf>
    <xf numFmtId="0" fontId="19" fillId="0" borderId="0" xfId="0" applyFont="1">
      <alignment vertical="center"/>
    </xf>
    <xf numFmtId="0" fontId="21" fillId="0" borderId="74" xfId="0" applyFont="1" applyBorder="1" applyAlignment="1">
      <alignment horizontal="right" vertical="center"/>
    </xf>
    <xf numFmtId="0" fontId="11" fillId="0" borderId="6" xfId="0" applyFont="1" applyBorder="1" applyAlignment="1">
      <alignment horizontal="distributed" vertical="center" justifyLastLine="1"/>
    </xf>
    <xf numFmtId="0" fontId="11" fillId="0" borderId="41" xfId="0" applyFont="1" applyBorder="1" applyAlignment="1">
      <alignment horizontal="distributed" vertical="center" justifyLastLine="1"/>
    </xf>
    <xf numFmtId="0" fontId="0" fillId="0" borderId="0" xfId="0" applyAlignment="1">
      <alignment horizontal="center" vertical="center"/>
    </xf>
    <xf numFmtId="0" fontId="28" fillId="0" borderId="49" xfId="0" applyFont="1" applyBorder="1" applyAlignment="1">
      <alignment horizontal="distributed" vertical="center" justifyLastLine="1"/>
    </xf>
    <xf numFmtId="0" fontId="0" fillId="0" borderId="30" xfId="0" applyBorder="1">
      <alignment vertical="center"/>
    </xf>
    <xf numFmtId="0" fontId="0" fillId="0" borderId="29" xfId="0" applyBorder="1">
      <alignment vertical="center"/>
    </xf>
    <xf numFmtId="0" fontId="0" fillId="0" borderId="1" xfId="0" applyBorder="1">
      <alignment vertical="center"/>
    </xf>
    <xf numFmtId="177" fontId="12" fillId="0" borderId="25" xfId="0" applyNumberFormat="1" applyFont="1" applyBorder="1" applyAlignment="1">
      <alignment horizontal="right" vertical="center"/>
    </xf>
    <xf numFmtId="0" fontId="29" fillId="0" borderId="0" xfId="1" applyFont="1" applyAlignment="1">
      <alignment vertical="center"/>
    </xf>
    <xf numFmtId="0" fontId="7" fillId="0" borderId="0" xfId="2">
      <alignment vertical="center"/>
    </xf>
    <xf numFmtId="0" fontId="11" fillId="0" borderId="0" xfId="1" applyFont="1" applyAlignment="1">
      <alignment vertical="center"/>
    </xf>
    <xf numFmtId="0" fontId="18" fillId="0" borderId="61" xfId="0" applyFont="1" applyBorder="1" applyAlignment="1">
      <alignment horizontal="center" vertical="distributed" textRotation="255" justifyLastLine="1"/>
    </xf>
    <xf numFmtId="0" fontId="18" fillId="0" borderId="82" xfId="0" applyFont="1" applyBorder="1" applyAlignment="1">
      <alignment vertical="center" justifyLastLine="1"/>
    </xf>
    <xf numFmtId="0" fontId="0" fillId="0" borderId="27" xfId="0" applyBorder="1">
      <alignment vertical="center"/>
    </xf>
    <xf numFmtId="0" fontId="0" fillId="0" borderId="35" xfId="0" applyBorder="1">
      <alignment vertical="center"/>
    </xf>
    <xf numFmtId="0" fontId="19" fillId="0" borderId="0" xfId="0" applyFont="1" applyAlignment="1">
      <alignment horizontal="center" vertical="center" justifyLastLine="1"/>
    </xf>
    <xf numFmtId="0" fontId="18" fillId="0" borderId="0" xfId="0" applyFont="1" applyAlignment="1">
      <alignment horizontal="center" vertical="center"/>
    </xf>
    <xf numFmtId="0" fontId="18" fillId="0" borderId="45" xfId="0" applyFont="1" applyBorder="1" applyAlignment="1">
      <alignment horizontal="center" vertical="center" wrapText="1" justifyLastLine="1"/>
    </xf>
    <xf numFmtId="0" fontId="19" fillId="0" borderId="38" xfId="0" applyFont="1" applyBorder="1" applyAlignment="1">
      <alignment horizontal="center" vertical="center" justifyLastLine="1"/>
    </xf>
    <xf numFmtId="0" fontId="18" fillId="0" borderId="69" xfId="0" applyFont="1" applyBorder="1" applyAlignment="1">
      <alignment horizontal="center" vertical="center" wrapText="1" justifyLastLine="1"/>
    </xf>
    <xf numFmtId="177" fontId="18" fillId="0" borderId="42" xfId="0" applyNumberFormat="1" applyFont="1" applyBorder="1" applyAlignment="1">
      <alignment horizontal="center" vertical="center" justifyLastLine="1"/>
    </xf>
    <xf numFmtId="38" fontId="20" fillId="0" borderId="31" xfId="8" applyFont="1" applyFill="1" applyBorder="1" applyAlignment="1">
      <alignment vertical="center" shrinkToFit="1"/>
    </xf>
    <xf numFmtId="38" fontId="20" fillId="0" borderId="33" xfId="8" applyFont="1" applyFill="1" applyBorder="1" applyAlignment="1">
      <alignment vertical="center"/>
    </xf>
    <xf numFmtId="0" fontId="32" fillId="0" borderId="40" xfId="0" applyFont="1" applyBorder="1">
      <alignment vertical="center"/>
    </xf>
    <xf numFmtId="178" fontId="32" fillId="0" borderId="40" xfId="0" applyNumberFormat="1" applyFont="1" applyBorder="1">
      <alignment vertical="center"/>
    </xf>
    <xf numFmtId="178" fontId="32" fillId="0" borderId="40" xfId="0" applyNumberFormat="1" applyFont="1" applyBorder="1" applyAlignment="1">
      <alignment horizontal="center" vertical="center"/>
    </xf>
    <xf numFmtId="38" fontId="20" fillId="0" borderId="29" xfId="8" applyFont="1" applyFill="1" applyBorder="1" applyAlignment="1">
      <alignment horizontal="right" vertical="center"/>
    </xf>
    <xf numFmtId="38" fontId="20" fillId="0" borderId="30" xfId="8" applyFont="1" applyFill="1" applyBorder="1" applyAlignment="1">
      <alignment horizontal="right" vertical="center"/>
    </xf>
    <xf numFmtId="0" fontId="32" fillId="0" borderId="12" xfId="0" applyFont="1" applyBorder="1" applyAlignment="1">
      <alignment horizontal="center" vertical="center"/>
    </xf>
    <xf numFmtId="0" fontId="32" fillId="0" borderId="60" xfId="0" applyFont="1" applyBorder="1" applyAlignment="1">
      <alignment horizontal="center" vertical="center"/>
    </xf>
    <xf numFmtId="12" fontId="7" fillId="0" borderId="0" xfId="2" applyNumberFormat="1">
      <alignment vertical="center"/>
    </xf>
    <xf numFmtId="0" fontId="18" fillId="0" borderId="49" xfId="0" applyFont="1" applyBorder="1" applyAlignment="1">
      <alignment horizontal="center" vertical="center" justifyLastLine="1"/>
    </xf>
    <xf numFmtId="0" fontId="18" fillId="0" borderId="38" xfId="0" applyFont="1" applyBorder="1" applyAlignment="1">
      <alignment horizontal="center" vertical="distributed" textRotation="255" justifyLastLine="1"/>
    </xf>
    <xf numFmtId="0" fontId="28" fillId="0" borderId="6" xfId="0" applyFont="1" applyBorder="1" applyAlignment="1">
      <alignment horizontal="distributed" vertical="center" justifyLastLine="1"/>
    </xf>
    <xf numFmtId="0" fontId="35" fillId="0" borderId="0" xfId="9" applyFont="1">
      <alignment vertical="center"/>
    </xf>
    <xf numFmtId="0" fontId="6" fillId="0" borderId="0" xfId="9">
      <alignment vertical="center"/>
    </xf>
    <xf numFmtId="0" fontId="33" fillId="0" borderId="0" xfId="9" applyFont="1" applyAlignment="1">
      <alignment horizontal="center" vertical="center"/>
    </xf>
    <xf numFmtId="0" fontId="36" fillId="0" borderId="0" xfId="9" applyFont="1" applyAlignment="1">
      <alignment horizontal="center" vertical="center"/>
    </xf>
    <xf numFmtId="0" fontId="37" fillId="0" borderId="0" xfId="9" applyFont="1">
      <alignment vertical="center"/>
    </xf>
    <xf numFmtId="0" fontId="36" fillId="0" borderId="6" xfId="9" applyFont="1" applyBorder="1" applyAlignment="1">
      <alignment horizontal="center" vertical="center"/>
    </xf>
    <xf numFmtId="0" fontId="36" fillId="0" borderId="0" xfId="9" applyFont="1">
      <alignment vertical="center"/>
    </xf>
    <xf numFmtId="0" fontId="38" fillId="0" borderId="0" xfId="9" applyFont="1" applyAlignment="1">
      <alignment horizontal="center" vertical="center"/>
    </xf>
    <xf numFmtId="0" fontId="39" fillId="0" borderId="0" xfId="9" applyFont="1" applyAlignment="1">
      <alignment horizontal="center" vertical="center"/>
    </xf>
    <xf numFmtId="0" fontId="37" fillId="0" borderId="0" xfId="9" applyFont="1" applyAlignment="1">
      <alignment horizontal="left" vertical="center"/>
    </xf>
    <xf numFmtId="0" fontId="38" fillId="0" borderId="0" xfId="9" applyFont="1">
      <alignment vertical="center"/>
    </xf>
    <xf numFmtId="0" fontId="38" fillId="0" borderId="1" xfId="9" applyFont="1" applyBorder="1">
      <alignment vertical="center"/>
    </xf>
    <xf numFmtId="0" fontId="38" fillId="0" borderId="27" xfId="9" applyFont="1" applyBorder="1">
      <alignment vertical="center"/>
    </xf>
    <xf numFmtId="0" fontId="36" fillId="0" borderId="0" xfId="9" applyFont="1" applyAlignment="1">
      <alignment vertical="center" wrapText="1"/>
    </xf>
    <xf numFmtId="0" fontId="36" fillId="0" borderId="1" xfId="9" applyFont="1" applyBorder="1" applyAlignment="1">
      <alignment vertical="center" wrapText="1"/>
    </xf>
    <xf numFmtId="0" fontId="36" fillId="0" borderId="27" xfId="9" applyFont="1" applyBorder="1" applyAlignment="1">
      <alignment vertical="center" wrapText="1"/>
    </xf>
    <xf numFmtId="0" fontId="36" fillId="3" borderId="0" xfId="9" applyFont="1" applyFill="1" applyAlignment="1">
      <alignment vertical="center" wrapText="1"/>
    </xf>
    <xf numFmtId="0" fontId="36" fillId="3" borderId="0" xfId="9" applyFont="1" applyFill="1" applyAlignment="1">
      <alignment horizontal="left" vertical="center" wrapText="1" indent="1"/>
    </xf>
    <xf numFmtId="0" fontId="6" fillId="3" borderId="0" xfId="9" applyFill="1">
      <alignment vertical="center"/>
    </xf>
    <xf numFmtId="0" fontId="36" fillId="0" borderId="0" xfId="9" applyFont="1" applyAlignment="1">
      <alignment horizontal="left" vertical="center"/>
    </xf>
    <xf numFmtId="0" fontId="6" fillId="6" borderId="6" xfId="9" applyFill="1" applyBorder="1" applyAlignment="1">
      <alignment horizontal="center" vertical="center"/>
    </xf>
    <xf numFmtId="0" fontId="41" fillId="0" borderId="0" xfId="9" applyFont="1" applyAlignment="1">
      <alignment horizontal="center" vertical="center"/>
    </xf>
    <xf numFmtId="0" fontId="6" fillId="0" borderId="6" xfId="9" applyBorder="1" applyAlignment="1">
      <alignment horizontal="center" vertical="center"/>
    </xf>
    <xf numFmtId="0" fontId="40" fillId="0" borderId="0" xfId="9" applyFont="1" applyAlignment="1">
      <alignment horizontal="center" vertical="center"/>
    </xf>
    <xf numFmtId="0" fontId="37" fillId="0" borderId="0" xfId="9" applyFont="1" applyAlignment="1">
      <alignment horizontal="center" vertical="center" wrapText="1"/>
    </xf>
    <xf numFmtId="0" fontId="41" fillId="0" borderId="0" xfId="9" applyFont="1" applyAlignment="1">
      <alignment horizontal="left" vertical="center" wrapText="1"/>
    </xf>
    <xf numFmtId="0" fontId="6" fillId="0" borderId="0" xfId="9" applyAlignment="1">
      <alignment horizontal="left" vertical="center" wrapText="1"/>
    </xf>
    <xf numFmtId="0" fontId="37" fillId="0" borderId="0" xfId="9" applyFont="1" applyAlignment="1">
      <alignment horizontal="left" vertical="center" wrapText="1"/>
    </xf>
    <xf numFmtId="0" fontId="6" fillId="0" borderId="0" xfId="9" applyAlignment="1">
      <alignment horizontal="center" vertical="center"/>
    </xf>
    <xf numFmtId="0" fontId="6" fillId="0" borderId="0" xfId="9" applyAlignment="1">
      <alignment horizontal="center" vertical="center" wrapText="1"/>
    </xf>
    <xf numFmtId="0" fontId="6" fillId="0" borderId="0" xfId="10">
      <alignment vertical="center"/>
    </xf>
    <xf numFmtId="0" fontId="6" fillId="0" borderId="0" xfId="10" applyAlignment="1">
      <alignment horizontal="center" vertical="center"/>
    </xf>
    <xf numFmtId="0" fontId="38" fillId="0" borderId="0" xfId="10" applyFont="1" applyAlignment="1">
      <alignment horizontal="right" vertical="center"/>
    </xf>
    <xf numFmtId="0" fontId="44" fillId="0" borderId="0" xfId="10" applyFont="1" applyAlignment="1">
      <alignment horizontal="center" vertical="center"/>
    </xf>
    <xf numFmtId="0" fontId="41" fillId="0" borderId="0" xfId="10" applyFont="1" applyAlignment="1">
      <alignment horizontal="center" vertical="center" wrapText="1"/>
    </xf>
    <xf numFmtId="0" fontId="0" fillId="9" borderId="86" xfId="10" applyFont="1" applyFill="1" applyBorder="1" applyAlignment="1">
      <alignment horizontal="center" vertical="center"/>
    </xf>
    <xf numFmtId="0" fontId="0" fillId="9" borderId="87" xfId="10" applyFont="1" applyFill="1" applyBorder="1" applyAlignment="1">
      <alignment horizontal="center" vertical="center"/>
    </xf>
    <xf numFmtId="0" fontId="0" fillId="9" borderId="88" xfId="10" applyFont="1" applyFill="1" applyBorder="1" applyAlignment="1">
      <alignment horizontal="center" vertical="center" wrapText="1"/>
    </xf>
    <xf numFmtId="0" fontId="6" fillId="9" borderId="88" xfId="10" applyFill="1" applyBorder="1" applyAlignment="1">
      <alignment horizontal="center" vertical="center" wrapText="1"/>
    </xf>
    <xf numFmtId="0" fontId="0" fillId="9" borderId="89" xfId="10" applyFont="1" applyFill="1" applyBorder="1" applyAlignment="1">
      <alignment horizontal="center" vertical="center"/>
    </xf>
    <xf numFmtId="0" fontId="6" fillId="9" borderId="86" xfId="10" applyFill="1" applyBorder="1" applyAlignment="1">
      <alignment horizontal="center" vertical="center"/>
    </xf>
    <xf numFmtId="0" fontId="6" fillId="3" borderId="0" xfId="10" applyFill="1" applyAlignment="1">
      <alignment horizontal="center" vertical="center"/>
    </xf>
    <xf numFmtId="0" fontId="6" fillId="9" borderId="90" xfId="10" applyFill="1" applyBorder="1" applyAlignment="1">
      <alignment horizontal="center" vertical="center"/>
    </xf>
    <xf numFmtId="0" fontId="0" fillId="9" borderId="86" xfId="10" applyFont="1" applyFill="1" applyBorder="1" applyAlignment="1">
      <alignment horizontal="center" vertical="center" wrapText="1"/>
    </xf>
    <xf numFmtId="0" fontId="46" fillId="0" borderId="0" xfId="10" applyFont="1" applyAlignment="1">
      <alignment horizontal="center" vertical="center" wrapText="1"/>
    </xf>
    <xf numFmtId="0" fontId="46" fillId="9" borderId="91" xfId="10" applyFont="1" applyFill="1" applyBorder="1" applyAlignment="1">
      <alignment horizontal="center" vertical="center" wrapText="1"/>
    </xf>
    <xf numFmtId="0" fontId="46" fillId="9" borderId="25" xfId="10" applyFont="1" applyFill="1" applyBorder="1" applyAlignment="1">
      <alignment horizontal="center" vertical="center" wrapText="1"/>
    </xf>
    <xf numFmtId="0" fontId="46" fillId="9" borderId="92" xfId="10" applyFont="1" applyFill="1" applyBorder="1" applyAlignment="1">
      <alignment horizontal="center" vertical="center" wrapText="1"/>
    </xf>
    <xf numFmtId="0" fontId="46" fillId="9" borderId="93" xfId="10" applyFont="1" applyFill="1" applyBorder="1" applyAlignment="1">
      <alignment horizontal="center" vertical="center" wrapText="1"/>
    </xf>
    <xf numFmtId="0" fontId="46" fillId="3" borderId="0" xfId="10" applyFont="1" applyFill="1" applyAlignment="1">
      <alignment horizontal="center" vertical="center" wrapText="1"/>
    </xf>
    <xf numFmtId="0" fontId="47" fillId="0" borderId="0" xfId="10" applyFont="1" applyAlignment="1">
      <alignment vertical="center" wrapText="1"/>
    </xf>
    <xf numFmtId="0" fontId="46" fillId="9" borderId="94" xfId="10" applyFont="1" applyFill="1" applyBorder="1" applyAlignment="1">
      <alignment horizontal="center" vertical="center" wrapText="1"/>
    </xf>
    <xf numFmtId="0" fontId="48" fillId="0" borderId="0" xfId="10" applyFont="1">
      <alignment vertical="center"/>
    </xf>
    <xf numFmtId="0" fontId="0" fillId="0" borderId="62" xfId="10" applyFont="1" applyBorder="1" applyAlignment="1">
      <alignment horizontal="left" vertical="center" wrapText="1"/>
    </xf>
    <xf numFmtId="0" fontId="0" fillId="0" borderId="38" xfId="10" applyFont="1" applyBorder="1" applyAlignment="1">
      <alignment horizontal="left" vertical="center" wrapText="1"/>
    </xf>
    <xf numFmtId="0" fontId="44" fillId="0" borderId="77" xfId="10" applyFont="1" applyBorder="1" applyAlignment="1">
      <alignment horizontal="left" vertical="center" wrapText="1"/>
    </xf>
    <xf numFmtId="38" fontId="6" fillId="0" borderId="38" xfId="8" applyFont="1" applyBorder="1">
      <alignment vertical="center"/>
    </xf>
    <xf numFmtId="38" fontId="6" fillId="3" borderId="38" xfId="8" applyFont="1" applyFill="1" applyBorder="1" applyAlignment="1">
      <alignment horizontal="right" vertical="center"/>
    </xf>
    <xf numFmtId="38" fontId="6" fillId="3" borderId="95" xfId="8" applyFont="1" applyFill="1" applyBorder="1" applyAlignment="1">
      <alignment horizontal="left" vertical="center" wrapText="1"/>
    </xf>
    <xf numFmtId="38" fontId="6" fillId="3" borderId="0" xfId="8" applyFont="1" applyFill="1" applyBorder="1" applyAlignment="1">
      <alignment horizontal="left" vertical="center" wrapText="1"/>
    </xf>
    <xf numFmtId="0" fontId="6" fillId="0" borderId="96" xfId="10" applyBorder="1" applyAlignment="1">
      <alignment horizontal="center" vertical="center"/>
    </xf>
    <xf numFmtId="0" fontId="0" fillId="0" borderId="13" xfId="10" applyFont="1" applyBorder="1" applyAlignment="1">
      <alignment horizontal="left" vertical="center" wrapText="1"/>
    </xf>
    <xf numFmtId="0" fontId="0" fillId="0" borderId="6" xfId="10" applyFont="1" applyBorder="1" applyAlignment="1">
      <alignment horizontal="left" vertical="center" wrapText="1"/>
    </xf>
    <xf numFmtId="0" fontId="44" fillId="0" borderId="38" xfId="10" applyFont="1" applyBorder="1" applyAlignment="1">
      <alignment horizontal="left" vertical="center" wrapText="1"/>
    </xf>
    <xf numFmtId="38" fontId="6" fillId="0" borderId="6" xfId="8" applyFont="1" applyBorder="1">
      <alignment vertical="center"/>
    </xf>
    <xf numFmtId="38" fontId="6" fillId="3" borderId="6" xfId="8" applyFont="1" applyFill="1" applyBorder="1" applyAlignment="1">
      <alignment horizontal="right" vertical="center"/>
    </xf>
    <xf numFmtId="38" fontId="6" fillId="3" borderId="96" xfId="8" applyFont="1" applyFill="1" applyBorder="1" applyAlignment="1">
      <alignment horizontal="left" vertical="center" wrapText="1"/>
    </xf>
    <xf numFmtId="0" fontId="6" fillId="0" borderId="13" xfId="10" applyBorder="1" applyAlignment="1">
      <alignment horizontal="left" vertical="center" wrapText="1"/>
    </xf>
    <xf numFmtId="0" fontId="6" fillId="0" borderId="6" xfId="10" applyBorder="1" applyAlignment="1">
      <alignment horizontal="left" vertical="center" wrapText="1"/>
    </xf>
    <xf numFmtId="0" fontId="6" fillId="0" borderId="98" xfId="10" applyBorder="1" applyAlignment="1">
      <alignment horizontal="center" vertical="center"/>
    </xf>
    <xf numFmtId="0" fontId="6" fillId="0" borderId="51" xfId="10" applyBorder="1" applyAlignment="1">
      <alignment horizontal="left" vertical="center" wrapText="1"/>
    </xf>
    <xf numFmtId="0" fontId="6" fillId="0" borderId="84" xfId="10" applyBorder="1" applyAlignment="1">
      <alignment horizontal="left" vertical="center" wrapText="1"/>
    </xf>
    <xf numFmtId="0" fontId="44" fillId="0" borderId="92" xfId="10" applyFont="1" applyBorder="1" applyAlignment="1">
      <alignment horizontal="left" vertical="center" wrapText="1"/>
    </xf>
    <xf numFmtId="38" fontId="6" fillId="0" borderId="84" xfId="8" applyFont="1" applyBorder="1">
      <alignment vertical="center"/>
    </xf>
    <xf numFmtId="38" fontId="6" fillId="3" borderId="84" xfId="8" applyFont="1" applyFill="1" applyBorder="1" applyAlignment="1">
      <alignment horizontal="right" vertical="center"/>
    </xf>
    <xf numFmtId="38" fontId="6" fillId="3" borderId="98" xfId="8" applyFont="1" applyFill="1" applyBorder="1" applyAlignment="1">
      <alignment horizontal="left" vertical="center" wrapText="1"/>
    </xf>
    <xf numFmtId="0" fontId="49" fillId="0" borderId="0" xfId="10" applyFont="1" applyAlignment="1">
      <alignment horizontal="distributed" vertical="center" justifyLastLine="1"/>
    </xf>
    <xf numFmtId="38" fontId="6" fillId="10" borderId="99" xfId="10" applyNumberFormat="1" applyFill="1" applyBorder="1">
      <alignment vertical="center"/>
    </xf>
    <xf numFmtId="38" fontId="6" fillId="0" borderId="0" xfId="10" applyNumberFormat="1">
      <alignment vertical="center"/>
    </xf>
    <xf numFmtId="0" fontId="41" fillId="0" borderId="0" xfId="10" applyFont="1" applyAlignment="1">
      <alignment vertical="top"/>
    </xf>
    <xf numFmtId="0" fontId="41" fillId="0" borderId="0" xfId="10" applyFont="1" applyAlignment="1">
      <alignment horizontal="center" vertical="top"/>
    </xf>
    <xf numFmtId="0" fontId="50" fillId="0" borderId="0" xfId="10" applyFont="1" applyAlignment="1">
      <alignment horizontal="distributed" vertical="top" justifyLastLine="1"/>
    </xf>
    <xf numFmtId="38" fontId="41" fillId="0" borderId="0" xfId="10" applyNumberFormat="1" applyFont="1" applyAlignment="1">
      <alignment vertical="top"/>
    </xf>
    <xf numFmtId="0" fontId="44" fillId="0" borderId="0" xfId="10" applyFont="1" applyAlignment="1">
      <alignment horizontal="center"/>
    </xf>
    <xf numFmtId="0" fontId="45" fillId="0" borderId="0" xfId="10" applyFont="1" applyAlignment="1">
      <alignment horizontal="center"/>
    </xf>
    <xf numFmtId="38" fontId="0" fillId="11" borderId="99" xfId="8" applyFont="1" applyFill="1" applyBorder="1" applyAlignment="1">
      <alignment horizontal="right" vertical="center"/>
    </xf>
    <xf numFmtId="0" fontId="0" fillId="0" borderId="0" xfId="10" applyFont="1">
      <alignment vertical="center"/>
    </xf>
    <xf numFmtId="0" fontId="41" fillId="7" borderId="6" xfId="10" applyFont="1" applyFill="1" applyBorder="1" applyAlignment="1">
      <alignment horizontal="center" vertical="center"/>
    </xf>
    <xf numFmtId="0" fontId="37" fillId="7" borderId="6" xfId="10" applyFont="1" applyFill="1" applyBorder="1" applyAlignment="1">
      <alignment horizontal="center" vertical="center"/>
    </xf>
    <xf numFmtId="10" fontId="6" fillId="0" borderId="6" xfId="10" applyNumberFormat="1" applyBorder="1">
      <alignment vertical="center"/>
    </xf>
    <xf numFmtId="0" fontId="18" fillId="0" borderId="0" xfId="0" applyFont="1" applyAlignment="1">
      <alignment horizontal="right" vertical="center"/>
    </xf>
    <xf numFmtId="0" fontId="11" fillId="0" borderId="100" xfId="0" applyFont="1" applyBorder="1" applyAlignment="1">
      <alignment horizontal="distributed" vertical="center" justifyLastLine="1"/>
    </xf>
    <xf numFmtId="0" fontId="18" fillId="0" borderId="68" xfId="0" applyFont="1" applyBorder="1" applyAlignment="1">
      <alignment horizontal="distributed" vertical="center"/>
    </xf>
    <xf numFmtId="0" fontId="18" fillId="0" borderId="3" xfId="0" applyFont="1" applyBorder="1" applyAlignment="1">
      <alignment horizontal="distributed" vertical="center" wrapText="1" justifyLastLine="1"/>
    </xf>
    <xf numFmtId="0" fontId="18" fillId="0" borderId="102" xfId="0" applyFont="1" applyBorder="1" applyAlignment="1">
      <alignment horizontal="distributed" vertical="center" justifyLastLine="1"/>
    </xf>
    <xf numFmtId="0" fontId="18" fillId="0" borderId="5" xfId="0" applyFont="1" applyBorder="1" applyAlignment="1">
      <alignment horizontal="distributed" vertical="center" justifyLastLine="1"/>
    </xf>
    <xf numFmtId="0" fontId="18" fillId="0" borderId="32" xfId="0" applyFont="1" applyBorder="1" applyAlignment="1">
      <alignment horizontal="distributed" vertical="center" justifyLastLine="1"/>
    </xf>
    <xf numFmtId="178" fontId="18" fillId="0" borderId="13" xfId="0" applyNumberFormat="1" applyFont="1" applyBorder="1" applyAlignment="1">
      <alignment horizontal="right" vertical="center" shrinkToFit="1"/>
    </xf>
    <xf numFmtId="0" fontId="18" fillId="0" borderId="36" xfId="0" applyFont="1" applyBorder="1" applyAlignment="1">
      <alignment horizontal="left" vertical="center"/>
    </xf>
    <xf numFmtId="0" fontId="18" fillId="0" borderId="48" xfId="0" applyFont="1" applyBorder="1" applyAlignment="1">
      <alignment horizontal="distributed" vertical="center" justifyLastLine="1"/>
    </xf>
    <xf numFmtId="178" fontId="18" fillId="0" borderId="21" xfId="0" applyNumberFormat="1" applyFont="1" applyBorder="1" applyAlignment="1">
      <alignment horizontal="right" vertical="center" shrinkToFit="1"/>
    </xf>
    <xf numFmtId="0" fontId="18" fillId="0" borderId="23" xfId="0" applyFont="1" applyBorder="1" applyAlignment="1">
      <alignment horizontal="left" vertical="center"/>
    </xf>
    <xf numFmtId="0" fontId="18" fillId="0" borderId="103" xfId="0" applyFont="1" applyBorder="1">
      <alignment vertical="center"/>
    </xf>
    <xf numFmtId="0" fontId="18" fillId="0" borderId="27" xfId="0" applyFont="1" applyBorder="1">
      <alignment vertical="center"/>
    </xf>
    <xf numFmtId="177" fontId="18" fillId="0" borderId="0" xfId="0" applyNumberFormat="1" applyFont="1" applyAlignment="1">
      <alignment horizontal="right" vertical="center"/>
    </xf>
    <xf numFmtId="181" fontId="18" fillId="0" borderId="0" xfId="0" applyNumberFormat="1" applyFont="1">
      <alignment vertical="center"/>
    </xf>
    <xf numFmtId="182" fontId="18" fillId="0" borderId="0" xfId="0" applyNumberFormat="1" applyFont="1">
      <alignment vertical="center"/>
    </xf>
    <xf numFmtId="0" fontId="18" fillId="0" borderId="1" xfId="0" applyFont="1" applyBorder="1" applyAlignment="1">
      <alignment horizontal="left" vertical="center"/>
    </xf>
    <xf numFmtId="0" fontId="18" fillId="0" borderId="0" xfId="0" applyFont="1" applyAlignment="1">
      <alignment horizontal="left" vertical="center"/>
    </xf>
    <xf numFmtId="180" fontId="6" fillId="0" borderId="0" xfId="10" applyNumberFormat="1">
      <alignment vertical="center"/>
    </xf>
    <xf numFmtId="0" fontId="49" fillId="0" borderId="0" xfId="10" applyFont="1" applyAlignment="1">
      <alignment horizontal="right" vertical="center"/>
    </xf>
    <xf numFmtId="0" fontId="35" fillId="0" borderId="0" xfId="10" applyFont="1">
      <alignment vertical="center"/>
    </xf>
    <xf numFmtId="0" fontId="33" fillId="0" borderId="0" xfId="10" applyFont="1" applyAlignment="1">
      <alignment horizontal="center" vertical="center"/>
    </xf>
    <xf numFmtId="0" fontId="62" fillId="7" borderId="6" xfId="10" applyFont="1" applyFill="1" applyBorder="1" applyAlignment="1">
      <alignment horizontal="center" vertical="center"/>
    </xf>
    <xf numFmtId="0" fontId="57" fillId="0" borderId="0" xfId="10" applyFont="1">
      <alignment vertical="center"/>
    </xf>
    <xf numFmtId="0" fontId="6" fillId="0" borderId="6" xfId="10" applyBorder="1" applyAlignment="1">
      <alignment horizontal="center" vertical="center"/>
    </xf>
    <xf numFmtId="0" fontId="18" fillId="0" borderId="6" xfId="0" applyFont="1" applyBorder="1" applyAlignment="1">
      <alignment horizontal="center" vertical="distributed" textRotation="255" justifyLastLine="1"/>
    </xf>
    <xf numFmtId="0" fontId="21" fillId="0" borderId="30" xfId="0" applyFont="1" applyBorder="1" applyAlignment="1">
      <alignment horizontal="right" vertical="center"/>
    </xf>
    <xf numFmtId="0" fontId="19" fillId="0" borderId="6" xfId="0" applyFont="1" applyBorder="1" applyAlignment="1">
      <alignment horizontal="center" vertical="center" justifyLastLine="1"/>
    </xf>
    <xf numFmtId="0" fontId="32" fillId="0" borderId="6" xfId="0" applyFont="1" applyBorder="1" applyAlignment="1">
      <alignment horizontal="center" vertical="center"/>
    </xf>
    <xf numFmtId="38" fontId="20" fillId="0" borderId="6" xfId="8" applyFont="1" applyFill="1" applyBorder="1" applyAlignment="1">
      <alignment horizontal="right" vertical="center"/>
    </xf>
    <xf numFmtId="0" fontId="21" fillId="0" borderId="38" xfId="0" applyFont="1" applyBorder="1" applyAlignment="1">
      <alignment horizontal="right" vertical="center"/>
    </xf>
    <xf numFmtId="0" fontId="4" fillId="0" borderId="95" xfId="10" applyFont="1" applyBorder="1" applyAlignment="1">
      <alignment horizontal="center" vertical="center"/>
    </xf>
    <xf numFmtId="0" fontId="18" fillId="0" borderId="62" xfId="0" applyFont="1" applyBorder="1">
      <alignment vertical="center"/>
    </xf>
    <xf numFmtId="0" fontId="21" fillId="0" borderId="107" xfId="0" applyFont="1" applyBorder="1" applyAlignment="1">
      <alignment horizontal="right" vertical="center"/>
    </xf>
    <xf numFmtId="0" fontId="21" fillId="0" borderId="6" xfId="0" applyFont="1" applyBorder="1" applyAlignment="1">
      <alignment horizontal="right" vertical="center"/>
    </xf>
    <xf numFmtId="38" fontId="20" fillId="0" borderId="61" xfId="8" applyFont="1" applyFill="1" applyBorder="1" applyAlignment="1">
      <alignment horizontal="right" vertical="center"/>
    </xf>
    <xf numFmtId="0" fontId="18" fillId="0" borderId="6" xfId="0" applyFont="1" applyBorder="1">
      <alignment vertical="center"/>
    </xf>
    <xf numFmtId="0" fontId="23" fillId="0" borderId="38" xfId="0" applyFont="1" applyBorder="1">
      <alignment vertical="center"/>
    </xf>
    <xf numFmtId="0" fontId="32" fillId="0" borderId="38" xfId="0" applyFont="1" applyBorder="1" applyAlignment="1">
      <alignment horizontal="center" vertical="center"/>
    </xf>
    <xf numFmtId="0" fontId="21" fillId="0" borderId="64" xfId="0" applyFont="1" applyBorder="1" applyAlignment="1">
      <alignment horizontal="right" vertical="center"/>
    </xf>
    <xf numFmtId="178" fontId="32" fillId="0" borderId="6" xfId="0" applyNumberFormat="1" applyFont="1" applyBorder="1">
      <alignment vertical="center"/>
    </xf>
    <xf numFmtId="177" fontId="20" fillId="0" borderId="6" xfId="0" applyNumberFormat="1" applyFont="1" applyBorder="1" applyAlignment="1">
      <alignment vertical="center" shrinkToFit="1"/>
    </xf>
    <xf numFmtId="0" fontId="32" fillId="0" borderId="6" xfId="0" applyFont="1" applyBorder="1">
      <alignment vertical="center"/>
    </xf>
    <xf numFmtId="38" fontId="20" fillId="0" borderId="6" xfId="8" applyFont="1" applyFill="1" applyBorder="1" applyAlignment="1">
      <alignment vertical="center" shrinkToFit="1"/>
    </xf>
    <xf numFmtId="0" fontId="3" fillId="9" borderId="88" xfId="10" applyFont="1" applyFill="1" applyBorder="1" applyAlignment="1">
      <alignment horizontal="center" vertical="center"/>
    </xf>
    <xf numFmtId="0" fontId="36" fillId="12" borderId="6" xfId="9" applyFont="1" applyFill="1" applyBorder="1" applyAlignment="1">
      <alignment horizontal="center" vertical="center"/>
    </xf>
    <xf numFmtId="177" fontId="13" fillId="12" borderId="10" xfId="0" applyNumberFormat="1" applyFont="1" applyFill="1" applyBorder="1">
      <alignment vertical="center"/>
    </xf>
    <xf numFmtId="177" fontId="13" fillId="12" borderId="16" xfId="0" applyNumberFormat="1" applyFont="1" applyFill="1" applyBorder="1">
      <alignment vertical="center"/>
    </xf>
    <xf numFmtId="177" fontId="13" fillId="12" borderId="21" xfId="0" applyNumberFormat="1" applyFont="1" applyFill="1" applyBorder="1">
      <alignment vertical="center"/>
    </xf>
    <xf numFmtId="177" fontId="13" fillId="12" borderId="10" xfId="0" applyNumberFormat="1" applyFont="1" applyFill="1" applyBorder="1" applyAlignment="1">
      <alignment horizontal="right" vertical="center"/>
    </xf>
    <xf numFmtId="177" fontId="13" fillId="12" borderId="18" xfId="0" applyNumberFormat="1" applyFont="1" applyFill="1" applyBorder="1">
      <alignment vertical="center"/>
    </xf>
    <xf numFmtId="177" fontId="13" fillId="12" borderId="13" xfId="0" applyNumberFormat="1" applyFont="1" applyFill="1" applyBorder="1">
      <alignment vertical="center"/>
    </xf>
    <xf numFmtId="177" fontId="18" fillId="12" borderId="0" xfId="0" applyNumberFormat="1" applyFont="1" applyFill="1" applyAlignment="1">
      <alignment vertical="center" shrinkToFit="1"/>
    </xf>
    <xf numFmtId="0" fontId="11" fillId="12" borderId="26" xfId="0" applyFont="1" applyFill="1" applyBorder="1" applyAlignment="1">
      <alignment horizontal="center" vertical="center" shrinkToFit="1"/>
    </xf>
    <xf numFmtId="0" fontId="32" fillId="12" borderId="6" xfId="0" applyFont="1" applyFill="1" applyBorder="1" applyAlignment="1">
      <alignment horizontal="center" vertical="center"/>
    </xf>
    <xf numFmtId="38" fontId="20" fillId="12" borderId="6" xfId="8" applyFont="1" applyFill="1" applyBorder="1" applyAlignment="1">
      <alignment horizontal="right" vertical="center"/>
    </xf>
    <xf numFmtId="177" fontId="22" fillId="12" borderId="31" xfId="0" applyNumberFormat="1" applyFont="1" applyFill="1" applyBorder="1" applyAlignment="1">
      <alignment vertical="center" shrinkToFit="1"/>
    </xf>
    <xf numFmtId="177" fontId="22" fillId="12" borderId="106" xfId="0" applyNumberFormat="1" applyFont="1" applyFill="1" applyBorder="1" applyAlignment="1">
      <alignment vertical="center" shrinkToFit="1"/>
    </xf>
    <xf numFmtId="177" fontId="22" fillId="12" borderId="6" xfId="0" applyNumberFormat="1" applyFont="1" applyFill="1" applyBorder="1" applyAlignment="1">
      <alignment vertical="center" shrinkToFit="1"/>
    </xf>
    <xf numFmtId="0" fontId="23" fillId="12" borderId="6" xfId="0" applyFont="1" applyFill="1" applyBorder="1">
      <alignment vertical="center"/>
    </xf>
    <xf numFmtId="177" fontId="22" fillId="12" borderId="78" xfId="0" applyNumberFormat="1" applyFont="1" applyFill="1" applyBorder="1" applyAlignment="1">
      <alignment vertical="center" shrinkToFit="1"/>
    </xf>
    <xf numFmtId="177" fontId="22" fillId="12" borderId="75" xfId="0" applyNumberFormat="1" applyFont="1" applyFill="1" applyBorder="1" applyAlignment="1">
      <alignment vertical="center" justifyLastLine="1" shrinkToFit="1"/>
    </xf>
    <xf numFmtId="0" fontId="18" fillId="2" borderId="0" xfId="0" applyFont="1" applyFill="1">
      <alignment vertical="center"/>
    </xf>
    <xf numFmtId="177" fontId="22" fillId="2" borderId="6" xfId="0" applyNumberFormat="1" applyFont="1" applyFill="1" applyBorder="1" applyAlignment="1">
      <alignment vertical="center" shrinkToFit="1"/>
    </xf>
    <xf numFmtId="0" fontId="0" fillId="12" borderId="0" xfId="0" applyFill="1" applyAlignment="1">
      <alignment horizontal="center" vertical="center"/>
    </xf>
    <xf numFmtId="0" fontId="28" fillId="12" borderId="84" xfId="0" applyFont="1" applyFill="1" applyBorder="1">
      <alignment vertical="center"/>
    </xf>
    <xf numFmtId="0" fontId="0" fillId="0" borderId="70" xfId="10" applyFont="1" applyBorder="1" applyAlignment="1">
      <alignment horizontal="center" vertical="center"/>
    </xf>
    <xf numFmtId="0" fontId="0" fillId="0" borderId="2" xfId="10" applyFont="1" applyBorder="1" applyAlignment="1">
      <alignment horizontal="center" vertical="center"/>
    </xf>
    <xf numFmtId="0" fontId="0" fillId="12" borderId="26" xfId="10" applyFont="1" applyFill="1" applyBorder="1" applyAlignment="1">
      <alignment horizontal="center" vertical="center" wrapText="1"/>
    </xf>
    <xf numFmtId="38" fontId="6" fillId="12" borderId="97" xfId="8" applyFont="1" applyFill="1" applyBorder="1" applyAlignment="1">
      <alignment horizontal="right" vertical="center"/>
    </xf>
    <xf numFmtId="38" fontId="6" fillId="12" borderId="96" xfId="10" applyNumberFormat="1" applyFill="1" applyBorder="1">
      <alignment vertical="center"/>
    </xf>
    <xf numFmtId="38" fontId="6" fillId="12" borderId="94" xfId="8" applyFont="1" applyFill="1" applyBorder="1" applyAlignment="1">
      <alignment horizontal="right" vertical="center"/>
    </xf>
    <xf numFmtId="38" fontId="6" fillId="12" borderId="98" xfId="10" applyNumberFormat="1" applyFill="1" applyBorder="1">
      <alignment vertical="center"/>
    </xf>
    <xf numFmtId="38" fontId="6" fillId="12" borderId="83" xfId="8" applyFont="1" applyFill="1" applyBorder="1" applyAlignment="1">
      <alignment horizontal="right" vertical="center"/>
    </xf>
    <xf numFmtId="38" fontId="6" fillId="12" borderId="95" xfId="10" applyNumberFormat="1" applyFill="1" applyBorder="1">
      <alignment vertical="center"/>
    </xf>
    <xf numFmtId="38" fontId="6" fillId="12" borderId="38" xfId="8" applyFont="1" applyFill="1" applyBorder="1" applyAlignment="1">
      <alignment horizontal="right" vertical="center"/>
    </xf>
    <xf numFmtId="38" fontId="6" fillId="12" borderId="92" xfId="8" applyFont="1" applyFill="1" applyBorder="1" applyAlignment="1">
      <alignment horizontal="right" vertical="center"/>
    </xf>
    <xf numFmtId="38" fontId="6" fillId="12" borderId="78" xfId="8" applyFont="1" applyFill="1" applyBorder="1">
      <alignment vertical="center"/>
    </xf>
    <xf numFmtId="38" fontId="6" fillId="12" borderId="93" xfId="8" applyFont="1" applyFill="1" applyBorder="1">
      <alignment vertical="center"/>
    </xf>
    <xf numFmtId="38" fontId="6" fillId="12" borderId="99" xfId="10" applyNumberFormat="1" applyFill="1" applyBorder="1">
      <alignment vertical="center"/>
    </xf>
    <xf numFmtId="38" fontId="0" fillId="12" borderId="99" xfId="8" applyFont="1" applyFill="1" applyBorder="1" applyAlignment="1">
      <alignment horizontal="right" vertical="center"/>
    </xf>
    <xf numFmtId="10" fontId="0" fillId="12" borderId="70" xfId="10" applyNumberFormat="1" applyFont="1" applyFill="1" applyBorder="1" applyAlignment="1">
      <alignment horizontal="right" vertical="center" wrapText="1"/>
    </xf>
    <xf numFmtId="10" fontId="0" fillId="12" borderId="99" xfId="10" applyNumberFormat="1" applyFont="1" applyFill="1" applyBorder="1" applyAlignment="1">
      <alignment horizontal="right" vertical="center" wrapText="1"/>
    </xf>
    <xf numFmtId="179" fontId="0" fillId="12" borderId="70" xfId="10" applyNumberFormat="1" applyFont="1" applyFill="1" applyBorder="1" applyAlignment="1">
      <alignment horizontal="right" vertical="center" wrapText="1"/>
    </xf>
    <xf numFmtId="179" fontId="0" fillId="12" borderId="99" xfId="10" applyNumberFormat="1" applyFont="1" applyFill="1" applyBorder="1" applyAlignment="1">
      <alignment horizontal="right" vertical="center" wrapText="1"/>
    </xf>
    <xf numFmtId="38" fontId="0" fillId="12" borderId="94" xfId="10" applyNumberFormat="1" applyFont="1" applyFill="1" applyBorder="1" applyAlignment="1">
      <alignment horizontal="right" vertical="center" wrapText="1"/>
    </xf>
    <xf numFmtId="38" fontId="0" fillId="12" borderId="91" xfId="10" applyNumberFormat="1" applyFont="1" applyFill="1" applyBorder="1" applyAlignment="1">
      <alignment horizontal="right" vertical="center" wrapText="1"/>
    </xf>
    <xf numFmtId="178" fontId="6" fillId="12" borderId="70" xfId="10" applyNumberFormat="1" applyFill="1" applyBorder="1" applyAlignment="1">
      <alignment horizontal="right" vertical="center" wrapText="1"/>
    </xf>
    <xf numFmtId="178" fontId="6" fillId="12" borderId="99" xfId="10" applyNumberFormat="1" applyFill="1" applyBorder="1" applyAlignment="1">
      <alignment horizontal="right" vertical="center" wrapText="1"/>
    </xf>
    <xf numFmtId="179" fontId="6" fillId="12" borderId="99" xfId="8" applyNumberFormat="1" applyFont="1" applyFill="1" applyBorder="1" applyAlignment="1">
      <alignment horizontal="right" vertical="center" wrapText="1"/>
    </xf>
    <xf numFmtId="178" fontId="6" fillId="12" borderId="6" xfId="10" applyNumberFormat="1" applyFill="1" applyBorder="1">
      <alignment vertical="center"/>
    </xf>
    <xf numFmtId="0" fontId="46" fillId="2" borderId="92" xfId="10" applyFont="1" applyFill="1" applyBorder="1" applyAlignment="1">
      <alignment horizontal="center" vertical="center" wrapText="1"/>
    </xf>
    <xf numFmtId="0" fontId="56" fillId="12" borderId="6" xfId="10" applyFont="1" applyFill="1" applyBorder="1" applyAlignment="1">
      <alignment horizontal="center" vertical="center" wrapText="1"/>
    </xf>
    <xf numFmtId="0" fontId="6" fillId="12" borderId="62" xfId="10" applyFill="1" applyBorder="1" applyAlignment="1">
      <alignment horizontal="left" vertical="center" wrapText="1" shrinkToFit="1"/>
    </xf>
    <xf numFmtId="0" fontId="6" fillId="12" borderId="38" xfId="10" applyFill="1" applyBorder="1" applyAlignment="1">
      <alignment horizontal="center" vertical="center" shrinkToFit="1"/>
    </xf>
    <xf numFmtId="0" fontId="11" fillId="3" borderId="40" xfId="0" applyFont="1" applyFill="1" applyBorder="1" applyAlignment="1">
      <alignment horizontal="distributed" vertical="center" wrapText="1" justifyLastLine="1"/>
    </xf>
    <xf numFmtId="0" fontId="11" fillId="0" borderId="77" xfId="0" applyFont="1" applyBorder="1" applyAlignment="1">
      <alignment horizontal="distributed" vertical="center" justifyLastLine="1"/>
    </xf>
    <xf numFmtId="0" fontId="1" fillId="0" borderId="6" xfId="10" applyFont="1" applyBorder="1" applyAlignment="1">
      <alignment horizontal="center" vertical="center"/>
    </xf>
    <xf numFmtId="0" fontId="38" fillId="4" borderId="45" xfId="9" applyFont="1" applyFill="1" applyBorder="1" applyAlignment="1">
      <alignment horizontal="center" vertical="center"/>
    </xf>
    <xf numFmtId="0" fontId="33" fillId="0" borderId="0" xfId="9" applyFont="1" applyAlignment="1">
      <alignment horizontal="center" vertical="center"/>
    </xf>
    <xf numFmtId="0" fontId="36" fillId="0" borderId="62" xfId="9" applyFont="1" applyBorder="1" applyAlignment="1">
      <alignment horizontal="center" vertical="center"/>
    </xf>
    <xf numFmtId="0" fontId="38" fillId="0" borderId="32" xfId="9" applyFont="1" applyBorder="1" applyAlignment="1">
      <alignment horizontal="center" vertical="center"/>
    </xf>
    <xf numFmtId="0" fontId="38" fillId="0" borderId="49" xfId="9" applyFont="1" applyBorder="1" applyAlignment="1">
      <alignment horizontal="center" vertical="center"/>
    </xf>
    <xf numFmtId="0" fontId="6" fillId="7" borderId="32" xfId="9" applyFill="1" applyBorder="1" applyAlignment="1">
      <alignment horizontal="left" vertical="center" wrapText="1"/>
    </xf>
    <xf numFmtId="0" fontId="6" fillId="7" borderId="13" xfId="9" applyFill="1" applyBorder="1" applyAlignment="1">
      <alignment horizontal="left" vertical="center"/>
    </xf>
    <xf numFmtId="0" fontId="36" fillId="5" borderId="85" xfId="9" applyFont="1" applyFill="1" applyBorder="1" applyAlignment="1">
      <alignment horizontal="left" vertical="center" wrapText="1" indent="1"/>
    </xf>
    <xf numFmtId="0" fontId="36" fillId="5" borderId="51" xfId="9" applyFont="1" applyFill="1" applyBorder="1" applyAlignment="1">
      <alignment horizontal="left" vertical="center" wrapText="1" indent="1"/>
    </xf>
    <xf numFmtId="0" fontId="36" fillId="5" borderId="52" xfId="9" applyFont="1" applyFill="1" applyBorder="1" applyAlignment="1">
      <alignment horizontal="left" vertical="center" wrapText="1" indent="1"/>
    </xf>
    <xf numFmtId="0" fontId="38" fillId="0" borderId="62" xfId="9" applyFont="1" applyBorder="1" applyAlignment="1">
      <alignment horizontal="center" vertical="center"/>
    </xf>
    <xf numFmtId="0" fontId="6" fillId="6" borderId="32" xfId="9" applyFill="1" applyBorder="1" applyAlignment="1">
      <alignment horizontal="center" vertical="center"/>
    </xf>
    <xf numFmtId="0" fontId="6" fillId="6" borderId="13" xfId="9" applyFill="1" applyBorder="1" applyAlignment="1">
      <alignment horizontal="center" vertical="center"/>
    </xf>
    <xf numFmtId="0" fontId="6" fillId="7" borderId="13" xfId="9" applyFill="1" applyBorder="1" applyAlignment="1">
      <alignment horizontal="left" vertical="center" wrapText="1"/>
    </xf>
    <xf numFmtId="0" fontId="6" fillId="7" borderId="49" xfId="9" applyFill="1" applyBorder="1" applyAlignment="1">
      <alignment horizontal="left" vertical="center" wrapText="1"/>
    </xf>
    <xf numFmtId="0" fontId="6" fillId="7" borderId="32" xfId="9" applyFill="1" applyBorder="1" applyAlignment="1">
      <alignment horizontal="left" vertical="center"/>
    </xf>
    <xf numFmtId="0" fontId="6" fillId="0" borderId="6" xfId="9" applyBorder="1" applyAlignment="1">
      <alignment horizontal="center" vertical="center"/>
    </xf>
    <xf numFmtId="0" fontId="6" fillId="7" borderId="49" xfId="9" applyFill="1" applyBorder="1" applyAlignment="1">
      <alignment horizontal="left" vertical="center"/>
    </xf>
    <xf numFmtId="0" fontId="3" fillId="7" borderId="32" xfId="9" applyFont="1" applyFill="1" applyBorder="1" applyAlignment="1">
      <alignment horizontal="left" vertical="center" wrapText="1"/>
    </xf>
    <xf numFmtId="0" fontId="36" fillId="8" borderId="32" xfId="9" applyFont="1" applyFill="1" applyBorder="1" applyAlignment="1">
      <alignment horizontal="left" vertical="center"/>
    </xf>
    <xf numFmtId="0" fontId="36" fillId="8" borderId="13" xfId="9" applyFont="1" applyFill="1" applyBorder="1" applyAlignment="1">
      <alignment horizontal="left" vertical="center"/>
    </xf>
    <xf numFmtId="0" fontId="36" fillId="8" borderId="49" xfId="9" applyFont="1" applyFill="1" applyBorder="1" applyAlignment="1">
      <alignment horizontal="left" vertical="center"/>
    </xf>
    <xf numFmtId="0" fontId="2" fillId="7" borderId="32" xfId="9" applyFont="1" applyFill="1" applyBorder="1" applyAlignment="1">
      <alignment horizontal="left" vertical="center"/>
    </xf>
    <xf numFmtId="0" fontId="2" fillId="6" borderId="32" xfId="9" applyFont="1" applyFill="1" applyBorder="1" applyAlignment="1">
      <alignment horizontal="center" vertical="center"/>
    </xf>
    <xf numFmtId="0" fontId="6" fillId="6" borderId="49" xfId="9" applyFill="1" applyBorder="1" applyAlignment="1">
      <alignment horizontal="center" vertical="center"/>
    </xf>
    <xf numFmtId="0" fontId="4" fillId="7" borderId="32" xfId="9" applyFont="1" applyFill="1" applyBorder="1" applyAlignment="1">
      <alignment horizontal="left" vertical="center" wrapText="1"/>
    </xf>
    <xf numFmtId="0" fontId="2" fillId="7" borderId="13" xfId="10" applyFont="1" applyFill="1" applyBorder="1" applyAlignment="1">
      <alignment horizontal="left" vertical="center" wrapText="1"/>
    </xf>
    <xf numFmtId="0" fontId="6" fillId="7" borderId="13" xfId="10" applyFill="1" applyBorder="1" applyAlignment="1">
      <alignment horizontal="left" vertical="center" wrapText="1"/>
    </xf>
    <xf numFmtId="0" fontId="6" fillId="7" borderId="49" xfId="10" applyFill="1" applyBorder="1" applyAlignment="1">
      <alignment horizontal="left" vertical="center" wrapText="1"/>
    </xf>
    <xf numFmtId="176" fontId="11" fillId="0" borderId="7" xfId="0" applyNumberFormat="1" applyFont="1" applyBorder="1" applyAlignment="1">
      <alignment horizontal="left" vertical="center" shrinkToFit="1"/>
    </xf>
    <xf numFmtId="176" fontId="11" fillId="0" borderId="50" xfId="0" applyNumberFormat="1" applyFont="1" applyBorder="1" applyAlignment="1">
      <alignment horizontal="left" vertical="center" shrinkToFit="1"/>
    </xf>
    <xf numFmtId="176" fontId="11" fillId="0" borderId="32" xfId="0" applyNumberFormat="1" applyFont="1" applyBorder="1" applyAlignment="1">
      <alignment horizontal="center" vertical="center" shrinkToFit="1"/>
    </xf>
    <xf numFmtId="176" fontId="11" fillId="0" borderId="13" xfId="0" applyNumberFormat="1" applyFont="1" applyBorder="1" applyAlignment="1">
      <alignment horizontal="center" vertical="center" shrinkToFit="1"/>
    </xf>
    <xf numFmtId="176" fontId="11" fillId="0" borderId="49" xfId="0" applyNumberFormat="1" applyFont="1" applyBorder="1" applyAlignment="1">
      <alignment horizontal="center" vertical="center" shrinkToFit="1"/>
    </xf>
    <xf numFmtId="0" fontId="11" fillId="0" borderId="32" xfId="0" applyFont="1" applyBorder="1" applyAlignment="1">
      <alignment horizontal="center" vertical="center"/>
    </xf>
    <xf numFmtId="0" fontId="11" fillId="0" borderId="13" xfId="0" applyFont="1" applyBorder="1" applyAlignment="1">
      <alignment horizontal="center" vertical="center"/>
    </xf>
    <xf numFmtId="0" fontId="11" fillId="0" borderId="36" xfId="0" applyFont="1" applyBorder="1" applyAlignment="1">
      <alignment horizontal="center" vertical="center"/>
    </xf>
    <xf numFmtId="177" fontId="11" fillId="0" borderId="21" xfId="0" applyNumberFormat="1" applyFont="1" applyBorder="1" applyAlignment="1">
      <alignment horizontal="distributed" vertical="center" justifyLastLine="1"/>
    </xf>
    <xf numFmtId="177" fontId="11" fillId="0" borderId="22" xfId="0" applyNumberFormat="1" applyFont="1" applyBorder="1" applyAlignment="1">
      <alignment horizontal="distributed" vertical="center" justifyLastLine="1"/>
    </xf>
    <xf numFmtId="0" fontId="66" fillId="2" borderId="108" xfId="0" applyFont="1" applyFill="1" applyBorder="1" applyAlignment="1">
      <alignment horizontal="center" vertical="center"/>
    </xf>
    <xf numFmtId="0" fontId="66" fillId="2" borderId="109" xfId="0" applyFont="1" applyFill="1" applyBorder="1" applyAlignment="1">
      <alignment horizontal="center" vertical="center"/>
    </xf>
    <xf numFmtId="0" fontId="11" fillId="0" borderId="47" xfId="0" applyFont="1" applyBorder="1" applyAlignment="1">
      <alignment horizontal="left" vertical="center" wrapText="1" justifyLastLine="1"/>
    </xf>
    <xf numFmtId="0" fontId="11" fillId="0" borderId="18" xfId="0" applyFont="1" applyBorder="1" applyAlignment="1">
      <alignment horizontal="left" vertical="center" wrapText="1" justifyLastLine="1"/>
    </xf>
    <xf numFmtId="0" fontId="11" fillId="0" borderId="20" xfId="0" applyFont="1" applyBorder="1" applyAlignment="1">
      <alignment horizontal="left" vertical="center" wrapText="1" justifyLastLine="1"/>
    </xf>
    <xf numFmtId="0" fontId="11" fillId="0" borderId="34" xfId="0" applyFont="1" applyBorder="1" applyAlignment="1">
      <alignment horizontal="left" vertical="center" justifyLastLine="1"/>
    </xf>
    <xf numFmtId="0" fontId="11" fillId="0" borderId="51" xfId="0" applyFont="1" applyBorder="1" applyAlignment="1">
      <alignment horizontal="left" vertical="center" justifyLastLine="1"/>
    </xf>
    <xf numFmtId="0" fontId="11" fillId="0" borderId="52" xfId="0" applyFont="1" applyBorder="1" applyAlignment="1">
      <alignment horizontal="left" vertical="center" justifyLastLine="1"/>
    </xf>
    <xf numFmtId="12" fontId="11" fillId="12" borderId="53" xfId="0" applyNumberFormat="1" applyFont="1" applyFill="1" applyBorder="1" applyAlignment="1">
      <alignment horizontal="right" vertical="center" shrinkToFit="1"/>
    </xf>
    <xf numFmtId="12" fontId="11" fillId="12" borderId="54" xfId="0" applyNumberFormat="1" applyFont="1" applyFill="1" applyBorder="1" applyAlignment="1">
      <alignment horizontal="right" vertical="center" shrinkToFit="1"/>
    </xf>
    <xf numFmtId="12" fontId="11" fillId="0" borderId="54" xfId="0" applyNumberFormat="1" applyFont="1" applyBorder="1" applyAlignment="1">
      <alignment horizontal="center" vertical="center" shrinkToFit="1"/>
    </xf>
    <xf numFmtId="12" fontId="11" fillId="0" borderId="55" xfId="0" applyNumberFormat="1" applyFont="1" applyBorder="1" applyAlignment="1">
      <alignment horizontal="center" vertical="center" shrinkToFit="1"/>
    </xf>
    <xf numFmtId="12" fontId="11" fillId="0" borderId="56" xfId="0" applyNumberFormat="1" applyFont="1" applyBorder="1" applyAlignment="1">
      <alignment horizontal="center" vertical="center" shrinkToFit="1"/>
    </xf>
    <xf numFmtId="12" fontId="11" fillId="0" borderId="57" xfId="0" applyNumberFormat="1" applyFont="1" applyBorder="1" applyAlignment="1">
      <alignment horizontal="center" vertical="center" shrinkToFit="1"/>
    </xf>
    <xf numFmtId="0" fontId="11" fillId="0" borderId="47" xfId="0" applyFont="1" applyBorder="1" applyAlignment="1">
      <alignment horizontal="distributed" vertical="center" justifyLastLine="1"/>
    </xf>
    <xf numFmtId="0" fontId="11" fillId="0" borderId="18" xfId="0" applyFont="1" applyBorder="1" applyAlignment="1">
      <alignment horizontal="distributed" vertical="center" justifyLastLine="1"/>
    </xf>
    <xf numFmtId="0" fontId="11" fillId="0" borderId="19" xfId="0" applyFont="1" applyBorder="1" applyAlignment="1">
      <alignment horizontal="distributed" vertical="center" justifyLastLine="1"/>
    </xf>
    <xf numFmtId="0" fontId="11" fillId="0" borderId="20" xfId="0" applyFont="1" applyBorder="1" applyAlignment="1">
      <alignment horizontal="distributed" vertical="center" justifyLastLine="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37" xfId="0" applyFont="1" applyBorder="1" applyAlignment="1">
      <alignment horizontal="center" vertical="center" shrinkToFit="1"/>
    </xf>
    <xf numFmtId="0" fontId="12" fillId="0" borderId="0" xfId="0" applyFont="1" applyAlignment="1">
      <alignment horizontal="center" vertical="center" wrapText="1" shrinkToFit="1"/>
    </xf>
    <xf numFmtId="0" fontId="12" fillId="0" borderId="0" xfId="0" applyFont="1" applyAlignment="1">
      <alignment horizontal="center" vertical="center" shrinkToFit="1"/>
    </xf>
    <xf numFmtId="0" fontId="0" fillId="0" borderId="0" xfId="0" applyAlignment="1">
      <alignment horizontal="right" vertical="center"/>
    </xf>
    <xf numFmtId="176" fontId="0" fillId="0" borderId="25" xfId="0" applyNumberFormat="1" applyBorder="1" applyAlignment="1">
      <alignment horizontal="center" vertical="center"/>
    </xf>
    <xf numFmtId="0" fontId="10" fillId="0" borderId="25" xfId="0" applyFont="1" applyBorder="1" applyAlignment="1">
      <alignment horizontal="right" vertical="center"/>
    </xf>
    <xf numFmtId="0" fontId="11" fillId="0" borderId="68" xfId="0" applyFont="1" applyBorder="1" applyAlignment="1">
      <alignment horizontal="center" vertical="center" shrinkToFit="1"/>
    </xf>
    <xf numFmtId="0" fontId="11" fillId="0" borderId="69" xfId="0" applyFont="1" applyBorder="1" applyAlignment="1">
      <alignment horizontal="center" vertical="center" shrinkToFit="1"/>
    </xf>
    <xf numFmtId="0" fontId="11" fillId="0" borderId="67"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13" xfId="0" applyFont="1" applyBorder="1" applyAlignment="1">
      <alignment horizontal="center" vertical="center" shrinkToFit="1"/>
    </xf>
    <xf numFmtId="0" fontId="0" fillId="0" borderId="13" xfId="0" applyBorder="1" applyAlignment="1">
      <alignment vertical="center" shrinkToFit="1"/>
    </xf>
    <xf numFmtId="0" fontId="0" fillId="0" borderId="36" xfId="0" applyBorder="1" applyAlignment="1">
      <alignment vertical="center" shrinkToFit="1"/>
    </xf>
    <xf numFmtId="0" fontId="11" fillId="0" borderId="6" xfId="0" applyFont="1" applyBorder="1" applyAlignment="1">
      <alignment horizontal="center" vertical="center" shrinkToFit="1"/>
    </xf>
    <xf numFmtId="0" fontId="19" fillId="0" borderId="79" xfId="0" applyFont="1" applyBorder="1" applyAlignment="1">
      <alignment horizontal="center" vertical="center" justifyLastLine="1"/>
    </xf>
    <xf numFmtId="0" fontId="19" fillId="0" borderId="80" xfId="0" applyFont="1" applyBorder="1" applyAlignment="1">
      <alignment horizontal="center" vertical="center" justifyLastLine="1"/>
    </xf>
    <xf numFmtId="0" fontId="19" fillId="0" borderId="81" xfId="0" applyFont="1" applyBorder="1" applyAlignment="1">
      <alignment horizontal="center" vertical="center" justifyLastLine="1"/>
    </xf>
    <xf numFmtId="0" fontId="19" fillId="0" borderId="12" xfId="0" applyFont="1" applyBorder="1" applyAlignment="1">
      <alignment horizontal="center" vertical="distributed" textRotation="255" wrapText="1" justifyLastLine="1"/>
    </xf>
    <xf numFmtId="0" fontId="19" fillId="0" borderId="60" xfId="0" applyFont="1" applyBorder="1" applyAlignment="1">
      <alignment horizontal="center" vertical="distributed" textRotation="255" wrapText="1" justifyLastLine="1"/>
    </xf>
    <xf numFmtId="0" fontId="19" fillId="0" borderId="61" xfId="0" applyFont="1" applyBorder="1" applyAlignment="1">
      <alignment horizontal="center" vertical="distributed" textRotation="255" wrapText="1" justifyLastLine="1"/>
    </xf>
    <xf numFmtId="0" fontId="18" fillId="0" borderId="79" xfId="0" applyFont="1" applyBorder="1" applyAlignment="1">
      <alignment horizontal="center" vertical="distributed" textRotation="255" justifyLastLine="1"/>
    </xf>
    <xf numFmtId="0" fontId="18" fillId="0" borderId="80" xfId="0" applyFont="1" applyBorder="1" applyAlignment="1">
      <alignment horizontal="center" vertical="distributed" textRotation="255" justifyLastLine="1"/>
    </xf>
    <xf numFmtId="0" fontId="18" fillId="0" borderId="81" xfId="0" applyFont="1" applyBorder="1" applyAlignment="1">
      <alignment horizontal="center" vertical="distributed" textRotation="255" justifyLastLine="1"/>
    </xf>
    <xf numFmtId="0" fontId="18" fillId="0" borderId="60" xfId="0" applyFont="1" applyBorder="1" applyAlignment="1">
      <alignment horizontal="left" vertical="center"/>
    </xf>
    <xf numFmtId="0" fontId="18" fillId="0" borderId="0" xfId="0" applyFont="1" applyAlignment="1">
      <alignment horizontal="left" vertical="center"/>
    </xf>
    <xf numFmtId="0" fontId="18" fillId="0" borderId="40" xfId="0" applyFont="1" applyBorder="1" applyAlignment="1">
      <alignment horizontal="left" vertical="center"/>
    </xf>
    <xf numFmtId="0" fontId="18" fillId="0" borderId="6" xfId="0" applyFont="1" applyBorder="1" applyAlignment="1">
      <alignment horizontal="left" vertical="center"/>
    </xf>
    <xf numFmtId="0" fontId="18" fillId="12" borderId="6" xfId="0" applyFont="1" applyFill="1" applyBorder="1" applyAlignment="1">
      <alignment horizontal="left" vertical="center"/>
    </xf>
    <xf numFmtId="0" fontId="18" fillId="0" borderId="6" xfId="0" applyFont="1" applyBorder="1">
      <alignment vertical="center"/>
    </xf>
    <xf numFmtId="0" fontId="18" fillId="0" borderId="6" xfId="0" applyFont="1" applyBorder="1" applyAlignment="1">
      <alignment horizontal="left" vertical="center" justifyLastLine="1"/>
    </xf>
    <xf numFmtId="0" fontId="18" fillId="0" borderId="32" xfId="0" applyFont="1" applyBorder="1" applyAlignment="1">
      <alignment horizontal="left" vertical="center" justifyLastLine="1"/>
    </xf>
    <xf numFmtId="0" fontId="18" fillId="0" borderId="13" xfId="0" applyFont="1" applyBorder="1" applyAlignment="1">
      <alignment horizontal="left" vertical="center" justifyLastLine="1"/>
    </xf>
    <xf numFmtId="0" fontId="18" fillId="0" borderId="49" xfId="0" applyFont="1" applyBorder="1" applyAlignment="1">
      <alignment horizontal="left" vertical="center" justifyLastLine="1"/>
    </xf>
    <xf numFmtId="0" fontId="18" fillId="0" borderId="13" xfId="0" applyFont="1" applyBorder="1" applyAlignment="1">
      <alignment horizontal="center" vertical="center" justifyLastLine="1"/>
    </xf>
    <xf numFmtId="0" fontId="18" fillId="0" borderId="49" xfId="0" applyFont="1" applyBorder="1" applyAlignment="1">
      <alignment horizontal="center" vertical="center" justifyLastLine="1"/>
    </xf>
    <xf numFmtId="0" fontId="18" fillId="0" borderId="32" xfId="0" applyFont="1" applyBorder="1" applyAlignment="1">
      <alignment horizontal="left" vertical="center"/>
    </xf>
    <xf numFmtId="0" fontId="18" fillId="0" borderId="49" xfId="0" applyFont="1" applyBorder="1" applyAlignment="1">
      <alignment horizontal="left" vertical="center"/>
    </xf>
    <xf numFmtId="0" fontId="18" fillId="12" borderId="6" xfId="0" applyFont="1" applyFill="1" applyBorder="1" applyAlignment="1">
      <alignment horizontal="left" vertical="center" justifyLastLine="1"/>
    </xf>
    <xf numFmtId="0" fontId="18" fillId="0" borderId="61" xfId="0" applyFont="1" applyBorder="1" applyAlignment="1">
      <alignment horizontal="left" vertical="center" justifyLastLine="1"/>
    </xf>
    <xf numFmtId="0" fontId="18" fillId="0" borderId="62" xfId="0" applyFont="1" applyBorder="1" applyAlignment="1">
      <alignment horizontal="left" vertical="center" justifyLastLine="1"/>
    </xf>
    <xf numFmtId="0" fontId="18" fillId="0" borderId="63" xfId="0" applyFont="1" applyBorder="1" applyAlignment="1">
      <alignment horizontal="left" vertical="center" justifyLastLine="1"/>
    </xf>
    <xf numFmtId="0" fontId="18" fillId="0" borderId="12" xfId="0" applyFont="1" applyBorder="1" applyAlignment="1">
      <alignment horizontal="left" vertical="center" justifyLastLine="1"/>
    </xf>
    <xf numFmtId="0" fontId="18" fillId="0" borderId="10" xfId="0" applyFont="1" applyBorder="1" applyAlignment="1">
      <alignment horizontal="left" vertical="center" justifyLastLine="1"/>
    </xf>
    <xf numFmtId="0" fontId="18" fillId="0" borderId="11" xfId="0" applyFont="1" applyBorder="1" applyAlignment="1">
      <alignment horizontal="left" vertical="center" justifyLastLine="1"/>
    </xf>
    <xf numFmtId="0" fontId="18" fillId="0" borderId="60" xfId="0" applyFont="1" applyBorder="1" applyAlignment="1">
      <alignment horizontal="left" vertical="center" justifyLastLine="1"/>
    </xf>
    <xf numFmtId="0" fontId="18" fillId="0" borderId="0" xfId="0" applyFont="1" applyAlignment="1">
      <alignment horizontal="left" vertical="center" justifyLastLine="1"/>
    </xf>
    <xf numFmtId="0" fontId="18" fillId="0" borderId="40" xfId="0" applyFont="1" applyBorder="1" applyAlignment="1">
      <alignment horizontal="left" vertical="center" justifyLastLine="1"/>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0" fillId="0" borderId="61" xfId="0" applyBorder="1">
      <alignment vertical="center"/>
    </xf>
    <xf numFmtId="0" fontId="0" fillId="0" borderId="63" xfId="0" applyBorder="1">
      <alignment vertical="center"/>
    </xf>
    <xf numFmtId="0" fontId="18" fillId="0" borderId="30" xfId="0" applyFont="1" applyBorder="1" applyAlignment="1">
      <alignment horizontal="center" vertical="distributed" textRotation="255" justifyLastLine="1"/>
    </xf>
    <xf numFmtId="0" fontId="18" fillId="0" borderId="38" xfId="0" applyFont="1" applyBorder="1" applyAlignment="1">
      <alignment horizontal="center" vertical="distributed" textRotation="255" justifyLastLine="1"/>
    </xf>
    <xf numFmtId="0" fontId="18" fillId="0" borderId="65" xfId="0" applyFont="1" applyBorder="1" applyAlignment="1">
      <alignment horizontal="left" vertical="center"/>
    </xf>
    <xf numFmtId="0" fontId="18" fillId="0" borderId="66" xfId="0" applyFont="1" applyBorder="1" applyAlignment="1">
      <alignment horizontal="left" vertical="center"/>
    </xf>
    <xf numFmtId="0" fontId="18" fillId="0" borderId="64" xfId="0" applyFont="1" applyBorder="1" applyAlignment="1">
      <alignment horizontal="center" vertical="distributed" textRotation="255" justifyLastLine="1"/>
    </xf>
    <xf numFmtId="0" fontId="18" fillId="0" borderId="27" xfId="0" applyFont="1" applyBorder="1" applyAlignment="1">
      <alignment horizontal="center" vertical="distributed" textRotation="255" justifyLastLine="1"/>
    </xf>
    <xf numFmtId="0" fontId="18" fillId="0" borderId="61" xfId="0" applyFont="1" applyBorder="1" applyAlignment="1">
      <alignment horizontal="center" vertical="center" justifyLastLine="1"/>
    </xf>
    <xf numFmtId="0" fontId="18" fillId="0" borderId="63" xfId="0" applyFont="1" applyBorder="1" applyAlignment="1">
      <alignment horizontal="center" vertical="center" justifyLastLine="1"/>
    </xf>
    <xf numFmtId="0" fontId="18" fillId="0" borderId="29" xfId="0" applyFont="1" applyBorder="1" applyAlignment="1">
      <alignment horizontal="center" vertical="distributed" textRotation="255" justifyLastLine="1"/>
    </xf>
    <xf numFmtId="0" fontId="0" fillId="0" borderId="6" xfId="0" applyBorder="1">
      <alignment vertical="center"/>
    </xf>
    <xf numFmtId="0" fontId="10" fillId="0" borderId="0" xfId="0" applyFont="1" applyAlignment="1">
      <alignment horizontal="center" vertical="center"/>
    </xf>
    <xf numFmtId="0" fontId="16" fillId="0" borderId="0" xfId="0" applyFont="1" applyAlignment="1">
      <alignment horizontal="center" vertical="center"/>
    </xf>
    <xf numFmtId="0" fontId="19" fillId="0" borderId="70" xfId="0" applyFont="1" applyBorder="1" applyAlignment="1">
      <alignment horizontal="center" vertical="center" justifyLastLine="1"/>
    </xf>
    <xf numFmtId="0" fontId="19" fillId="0" borderId="44" xfId="0" applyFont="1" applyBorder="1" applyAlignment="1">
      <alignment horizontal="center" vertical="center" justifyLastLine="1"/>
    </xf>
    <xf numFmtId="0" fontId="19" fillId="0" borderId="58" xfId="0" applyFont="1" applyBorder="1" applyAlignment="1">
      <alignment horizontal="center" vertical="center" justifyLastLine="1"/>
    </xf>
    <xf numFmtId="0" fontId="18" fillId="12" borderId="43" xfId="0" applyFont="1" applyFill="1" applyBorder="1" applyAlignment="1">
      <alignment horizontal="center" vertical="center"/>
    </xf>
    <xf numFmtId="0" fontId="18" fillId="12" borderId="69" xfId="0" applyFont="1" applyFill="1" applyBorder="1" applyAlignment="1">
      <alignment horizontal="center" vertical="center"/>
    </xf>
    <xf numFmtId="0" fontId="18" fillId="12" borderId="37" xfId="0" applyFont="1" applyFill="1" applyBorder="1" applyAlignment="1">
      <alignment horizontal="center" vertical="center"/>
    </xf>
    <xf numFmtId="0" fontId="18" fillId="0" borderId="6" xfId="0" applyFont="1" applyBorder="1" applyAlignment="1">
      <alignment horizontal="center" vertical="distributed" textRotation="255" justifyLastLine="1"/>
    </xf>
    <xf numFmtId="0" fontId="18" fillId="0" borderId="32" xfId="0" applyFont="1" applyBorder="1" applyAlignment="1">
      <alignment horizontal="center" vertical="distributed" textRotation="255" justifyLastLine="1"/>
    </xf>
    <xf numFmtId="0" fontId="18" fillId="0" borderId="69" xfId="0" applyFont="1" applyBorder="1" applyAlignment="1">
      <alignment horizontal="center" vertical="distributed" textRotation="255" wrapText="1" justifyLastLine="1"/>
    </xf>
    <xf numFmtId="0" fontId="18" fillId="0" borderId="0" xfId="0" applyFont="1" applyAlignment="1">
      <alignment horizontal="center" vertical="distributed" textRotation="255" wrapText="1" justifyLastLine="1"/>
    </xf>
    <xf numFmtId="0" fontId="18" fillId="0" borderId="62" xfId="0" applyFont="1" applyBorder="1" applyAlignment="1">
      <alignment horizontal="center" vertical="distributed" textRotation="255" wrapText="1" justifyLastLine="1"/>
    </xf>
    <xf numFmtId="0" fontId="10" fillId="0" borderId="0" xfId="0" applyFont="1" applyAlignment="1">
      <alignment horizontal="right" vertical="center"/>
    </xf>
    <xf numFmtId="0" fontId="27" fillId="0" borderId="0" xfId="0" applyFont="1" applyAlignment="1">
      <alignment horizontal="center" vertical="center" wrapText="1" shrinkToFit="1"/>
    </xf>
    <xf numFmtId="0" fontId="27" fillId="0" borderId="0" xfId="0" applyFont="1" applyAlignment="1">
      <alignment horizontal="center" vertical="center" shrinkToFit="1"/>
    </xf>
    <xf numFmtId="0" fontId="28" fillId="0" borderId="83" xfId="0" applyFont="1" applyBorder="1" applyAlignment="1">
      <alignment horizontal="distributed" vertical="center" justifyLastLine="1"/>
    </xf>
    <xf numFmtId="0" fontId="28" fillId="0" borderId="59" xfId="0" applyFont="1" applyBorder="1" applyAlignment="1">
      <alignment horizontal="distributed" vertical="center" justifyLastLine="1"/>
    </xf>
    <xf numFmtId="0" fontId="28" fillId="0" borderId="77" xfId="0" applyFont="1" applyBorder="1" applyAlignment="1">
      <alignment horizontal="distributed" vertical="center" justifyLastLine="1"/>
    </xf>
    <xf numFmtId="0" fontId="28" fillId="0" borderId="6" xfId="0" applyFont="1" applyBorder="1" applyAlignment="1">
      <alignment horizontal="distributed" vertical="center" justifyLastLine="1"/>
    </xf>
    <xf numFmtId="0" fontId="28" fillId="0" borderId="46" xfId="0" applyFont="1" applyBorder="1" applyAlignment="1">
      <alignment horizontal="distributed" vertical="center" justifyLastLine="1"/>
    </xf>
    <xf numFmtId="0" fontId="28" fillId="0" borderId="42" xfId="0" applyFont="1" applyBorder="1" applyAlignment="1">
      <alignment horizontal="distributed" vertical="center" justifyLastLine="1"/>
    </xf>
    <xf numFmtId="0" fontId="28" fillId="0" borderId="78" xfId="0" applyFont="1" applyBorder="1" applyAlignment="1">
      <alignment horizontal="distributed" vertical="center" justifyLastLine="1"/>
    </xf>
    <xf numFmtId="0" fontId="0" fillId="0" borderId="0" xfId="0" applyAlignment="1">
      <alignment horizontal="left" vertical="center"/>
    </xf>
    <xf numFmtId="0" fontId="28" fillId="0" borderId="24"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0" fillId="0" borderId="69" xfId="0" applyBorder="1" applyAlignment="1">
      <alignment horizontal="center" vertical="center"/>
    </xf>
    <xf numFmtId="0" fontId="33" fillId="0" borderId="0" xfId="10" applyFont="1" applyAlignment="1">
      <alignment horizontal="center" vertical="center"/>
    </xf>
    <xf numFmtId="0" fontId="0" fillId="12" borderId="44" xfId="10" applyFont="1" applyFill="1" applyBorder="1" applyAlignment="1">
      <alignment horizontal="center" vertical="center"/>
    </xf>
    <xf numFmtId="0" fontId="0" fillId="12" borderId="37" xfId="10" applyFont="1" applyFill="1" applyBorder="1" applyAlignment="1">
      <alignment horizontal="center" vertical="center"/>
    </xf>
    <xf numFmtId="0" fontId="5" fillId="12" borderId="43" xfId="10" applyFont="1" applyFill="1" applyBorder="1" applyAlignment="1">
      <alignment horizontal="center" vertical="center" wrapText="1"/>
    </xf>
    <xf numFmtId="0" fontId="6" fillId="12" borderId="37" xfId="10" applyFill="1" applyBorder="1" applyAlignment="1">
      <alignment horizontal="center" vertical="center" wrapText="1"/>
    </xf>
    <xf numFmtId="0" fontId="0" fillId="12" borderId="43" xfId="10" applyFont="1" applyFill="1" applyBorder="1" applyAlignment="1">
      <alignment horizontal="center" vertical="center" wrapText="1"/>
    </xf>
    <xf numFmtId="0" fontId="0" fillId="12" borderId="44" xfId="10" applyFont="1" applyFill="1" applyBorder="1" applyAlignment="1">
      <alignment horizontal="center" vertical="center" wrapText="1"/>
    </xf>
    <xf numFmtId="0" fontId="0" fillId="12" borderId="37" xfId="10" applyFont="1" applyFill="1" applyBorder="1" applyAlignment="1">
      <alignment horizontal="center" vertical="center" wrapText="1"/>
    </xf>
    <xf numFmtId="0" fontId="51" fillId="0" borderId="0" xfId="10" applyFont="1" applyAlignment="1">
      <alignment horizontal="right" vertical="center"/>
    </xf>
    <xf numFmtId="0" fontId="51" fillId="0" borderId="1" xfId="10" applyFont="1" applyBorder="1" applyAlignment="1">
      <alignment horizontal="right" vertical="center"/>
    </xf>
    <xf numFmtId="0" fontId="62" fillId="7" borderId="6" xfId="10" applyFont="1" applyFill="1" applyBorder="1" applyAlignment="1">
      <alignment horizontal="center" vertical="center"/>
    </xf>
    <xf numFmtId="0" fontId="55" fillId="12" borderId="32" xfId="10" applyFont="1" applyFill="1" applyBorder="1" applyAlignment="1" applyProtection="1">
      <alignment horizontal="center" vertical="center" wrapText="1" shrinkToFit="1"/>
      <protection locked="0"/>
    </xf>
    <xf numFmtId="0" fontId="55" fillId="12" borderId="49" xfId="10" applyFont="1" applyFill="1" applyBorder="1" applyAlignment="1" applyProtection="1">
      <alignment horizontal="center" vertical="center" wrapText="1" shrinkToFit="1"/>
      <protection locked="0"/>
    </xf>
    <xf numFmtId="0" fontId="56" fillId="12" borderId="6" xfId="10" applyFont="1" applyFill="1" applyBorder="1" applyAlignment="1">
      <alignment horizontal="center" vertical="center" wrapText="1"/>
    </xf>
    <xf numFmtId="0" fontId="6" fillId="0" borderId="49" xfId="10" applyBorder="1" applyAlignment="1">
      <alignment horizontal="left" vertical="center" wrapText="1"/>
    </xf>
    <xf numFmtId="0" fontId="6" fillId="0" borderId="6" xfId="10" applyBorder="1" applyAlignment="1">
      <alignment horizontal="left" vertical="center" wrapText="1"/>
    </xf>
    <xf numFmtId="0" fontId="6" fillId="7" borderId="6" xfId="10" applyFill="1" applyBorder="1" applyAlignment="1">
      <alignment horizontal="center" vertical="center"/>
    </xf>
    <xf numFmtId="0" fontId="36" fillId="7" borderId="6" xfId="10" applyFont="1" applyFill="1" applyBorder="1" applyAlignment="1">
      <alignment horizontal="center" vertical="center"/>
    </xf>
    <xf numFmtId="0" fontId="36" fillId="7" borderId="13" xfId="10" applyFont="1" applyFill="1" applyBorder="1" applyAlignment="1">
      <alignment horizontal="center" vertical="center"/>
    </xf>
    <xf numFmtId="0" fontId="36" fillId="7" borderId="12" xfId="10" applyFont="1" applyFill="1" applyBorder="1" applyAlignment="1">
      <alignment horizontal="left" vertical="center" wrapText="1"/>
    </xf>
    <xf numFmtId="0" fontId="36" fillId="7" borderId="10" xfId="10" applyFont="1" applyFill="1" applyBorder="1" applyAlignment="1">
      <alignment horizontal="left" vertical="center" wrapText="1"/>
    </xf>
    <xf numFmtId="0" fontId="36" fillId="7" borderId="11" xfId="10" applyFont="1" applyFill="1" applyBorder="1" applyAlignment="1">
      <alignment horizontal="left" vertical="center" wrapText="1"/>
    </xf>
    <xf numFmtId="0" fontId="36" fillId="7" borderId="61" xfId="10" applyFont="1" applyFill="1" applyBorder="1" applyAlignment="1">
      <alignment horizontal="left" vertical="center" wrapText="1"/>
    </xf>
    <xf numFmtId="0" fontId="36" fillId="7" borderId="62" xfId="10" applyFont="1" applyFill="1" applyBorder="1" applyAlignment="1">
      <alignment horizontal="left" vertical="center" wrapText="1"/>
    </xf>
    <xf numFmtId="0" fontId="36" fillId="7" borderId="63" xfId="10" applyFont="1" applyFill="1" applyBorder="1" applyAlignment="1">
      <alignment horizontal="left" vertical="center" wrapText="1"/>
    </xf>
    <xf numFmtId="0" fontId="6" fillId="0" borderId="40" xfId="10" applyBorder="1" applyAlignment="1">
      <alignment horizontal="left" vertical="center" wrapText="1"/>
    </xf>
    <xf numFmtId="0" fontId="6" fillId="0" borderId="30" xfId="10" applyBorder="1" applyAlignment="1">
      <alignment horizontal="left" vertical="center" wrapText="1"/>
    </xf>
    <xf numFmtId="0" fontId="58" fillId="0" borderId="0" xfId="0" applyFont="1" applyAlignment="1">
      <alignment horizontal="right" vertical="center"/>
    </xf>
    <xf numFmtId="0" fontId="59" fillId="0" borderId="0" xfId="0" applyFont="1" applyAlignment="1">
      <alignment horizontal="center" vertical="center"/>
    </xf>
    <xf numFmtId="176" fontId="18" fillId="0" borderId="25" xfId="0" applyNumberFormat="1" applyFont="1" applyBorder="1" applyAlignment="1">
      <alignment horizontal="left" vertical="center"/>
    </xf>
    <xf numFmtId="0" fontId="18" fillId="12" borderId="68" xfId="0" applyFont="1" applyFill="1" applyBorder="1" applyAlignment="1">
      <alignment horizontal="center" vertical="center" wrapText="1"/>
    </xf>
    <xf numFmtId="0" fontId="18" fillId="12" borderId="69" xfId="0" applyFont="1" applyFill="1" applyBorder="1" applyAlignment="1">
      <alignment horizontal="center" vertical="center" wrapText="1"/>
    </xf>
    <xf numFmtId="0" fontId="18" fillId="12" borderId="67" xfId="0" applyFont="1" applyFill="1" applyBorder="1" applyAlignment="1">
      <alignment horizontal="center" vertical="center" wrapText="1"/>
    </xf>
    <xf numFmtId="0" fontId="18" fillId="12" borderId="68" xfId="0" applyFont="1" applyFill="1" applyBorder="1" applyAlignment="1">
      <alignment horizontal="center" vertical="center"/>
    </xf>
    <xf numFmtId="0" fontId="18" fillId="12" borderId="101" xfId="0" applyFont="1" applyFill="1" applyBorder="1" applyAlignment="1">
      <alignment horizontal="center" vertical="center"/>
    </xf>
    <xf numFmtId="0" fontId="11" fillId="12" borderId="32" xfId="0" applyFont="1" applyFill="1" applyBorder="1" applyAlignment="1">
      <alignment horizontal="center" vertical="center" shrinkToFit="1"/>
    </xf>
    <xf numFmtId="0" fontId="11" fillId="12" borderId="13" xfId="0" applyFont="1" applyFill="1" applyBorder="1" applyAlignment="1">
      <alignment horizontal="center" vertical="center" shrinkToFit="1"/>
    </xf>
    <xf numFmtId="0" fontId="11" fillId="12" borderId="36" xfId="0" applyFont="1" applyFill="1" applyBorder="1" applyAlignment="1">
      <alignment horizontal="center" vertical="center" shrinkToFit="1"/>
    </xf>
    <xf numFmtId="0" fontId="18" fillId="12" borderId="48" xfId="0" applyFont="1" applyFill="1" applyBorder="1" applyAlignment="1">
      <alignment horizontal="center" vertical="center"/>
    </xf>
    <xf numFmtId="0" fontId="18" fillId="12" borderId="21" xfId="0" applyFont="1" applyFill="1" applyBorder="1" applyAlignment="1">
      <alignment horizontal="center" vertical="center"/>
    </xf>
    <xf numFmtId="0" fontId="18" fillId="12" borderId="21" xfId="0" applyFont="1" applyFill="1" applyBorder="1">
      <alignment vertical="center"/>
    </xf>
    <xf numFmtId="0" fontId="18" fillId="12" borderId="23" xfId="0" applyFont="1" applyFill="1" applyBorder="1">
      <alignment vertical="center"/>
    </xf>
    <xf numFmtId="0" fontId="18" fillId="12" borderId="47" xfId="0" applyFont="1" applyFill="1" applyBorder="1" applyAlignment="1">
      <alignment horizontal="center" vertical="center" wrapText="1"/>
    </xf>
    <xf numFmtId="0" fontId="18" fillId="12" borderId="18"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18" fillId="0" borderId="47" xfId="0" applyFont="1" applyBorder="1" applyAlignment="1">
      <alignment horizontal="center" vertical="center" justifyLastLine="1"/>
    </xf>
    <xf numFmtId="0" fontId="18" fillId="0" borderId="19" xfId="0" applyFont="1" applyBorder="1" applyAlignment="1">
      <alignment horizontal="center" vertical="center" justifyLastLine="1"/>
    </xf>
    <xf numFmtId="0" fontId="60" fillId="0" borderId="47" xfId="0" applyFont="1" applyBorder="1" applyAlignment="1">
      <alignment horizontal="center" vertical="center"/>
    </xf>
    <xf numFmtId="0" fontId="60" fillId="0" borderId="18" xfId="0" applyFont="1" applyBorder="1" applyAlignment="1">
      <alignment horizontal="center" vertical="center"/>
    </xf>
    <xf numFmtId="0" fontId="60" fillId="0" borderId="20" xfId="0" applyFont="1" applyBorder="1" applyAlignment="1">
      <alignment horizontal="center" vertical="center"/>
    </xf>
    <xf numFmtId="0" fontId="23" fillId="0" borderId="13" xfId="0" applyFont="1" applyBorder="1" applyAlignment="1">
      <alignment horizontal="center" vertical="center" justifyLastLine="1"/>
    </xf>
    <xf numFmtId="0" fontId="23" fillId="0" borderId="49" xfId="0" applyFont="1" applyBorder="1" applyAlignment="1">
      <alignment horizontal="center" vertical="center" justifyLastLine="1"/>
    </xf>
    <xf numFmtId="0" fontId="18" fillId="0" borderId="105" xfId="0" applyFont="1" applyBorder="1">
      <alignment vertical="center"/>
    </xf>
    <xf numFmtId="0" fontId="8" fillId="0" borderId="10" xfId="0" applyFont="1" applyBorder="1">
      <alignment vertical="center"/>
    </xf>
    <xf numFmtId="0" fontId="8" fillId="0" borderId="14" xfId="0" applyFont="1" applyBorder="1">
      <alignment vertical="center"/>
    </xf>
    <xf numFmtId="0" fontId="18" fillId="0" borderId="27" xfId="0" applyFont="1" applyBorder="1" applyAlignment="1">
      <alignment horizontal="left" vertical="center"/>
    </xf>
    <xf numFmtId="0" fontId="8" fillId="0" borderId="0" xfId="0" applyFont="1">
      <alignment vertical="center"/>
    </xf>
    <xf numFmtId="0" fontId="8" fillId="0" borderId="1" xfId="0" applyFont="1" applyBorder="1">
      <alignment vertical="center"/>
    </xf>
    <xf numFmtId="0" fontId="8" fillId="0" borderId="27" xfId="0" applyFont="1" applyBorder="1">
      <alignment vertical="center"/>
    </xf>
    <xf numFmtId="0" fontId="8" fillId="0" borderId="94" xfId="0" applyFont="1" applyBorder="1">
      <alignment vertical="center"/>
    </xf>
    <xf numFmtId="0" fontId="8" fillId="0" borderId="25" xfId="0" applyFont="1" applyBorder="1">
      <alignment vertical="center"/>
    </xf>
    <xf numFmtId="0" fontId="8" fillId="0" borderId="106" xfId="0" applyFont="1" applyBorder="1">
      <alignment vertical="center"/>
    </xf>
    <xf numFmtId="0" fontId="18" fillId="0" borderId="16" xfId="0" applyFont="1" applyBorder="1" applyAlignment="1">
      <alignment horizontal="center" vertical="center"/>
    </xf>
    <xf numFmtId="0" fontId="18" fillId="0" borderId="104" xfId="0" applyFont="1" applyBorder="1" applyAlignment="1">
      <alignment horizontal="center" vertical="center"/>
    </xf>
    <xf numFmtId="0" fontId="18" fillId="0" borderId="27" xfId="0" applyFont="1" applyBorder="1" applyAlignment="1">
      <alignment horizontal="left" vertical="top"/>
    </xf>
    <xf numFmtId="0" fontId="18" fillId="0" borderId="0" xfId="0" applyFont="1" applyAlignment="1">
      <alignment horizontal="left" vertical="top"/>
    </xf>
    <xf numFmtId="0" fontId="18" fillId="0" borderId="1" xfId="0" applyFont="1" applyBorder="1" applyAlignment="1">
      <alignment horizontal="left" vertical="top"/>
    </xf>
  </cellXfs>
  <cellStyles count="12">
    <cellStyle name="パーセント 2" xfId="3" xr:uid="{00000000-0005-0000-0000-000000000000}"/>
    <cellStyle name="桁区切り" xfId="8" builtinId="6"/>
    <cellStyle name="桁区切り 2" xfId="4" xr:uid="{00000000-0005-0000-0000-000002000000}"/>
    <cellStyle name="桁区切り 3" xfId="11" xr:uid="{DE291603-66BF-46D8-936E-A8E48EC1E10D}"/>
    <cellStyle name="標準" xfId="0" builtinId="0"/>
    <cellStyle name="標準 2" xfId="5" xr:uid="{00000000-0005-0000-0000-000004000000}"/>
    <cellStyle name="標準 2 2" xfId="1" xr:uid="{00000000-0005-0000-0000-000005000000}"/>
    <cellStyle name="標準 2 3" xfId="2" xr:uid="{00000000-0005-0000-0000-000006000000}"/>
    <cellStyle name="標準 2 4" xfId="10" xr:uid="{1CF40A9F-83DF-4BA4-ACD0-63CCEB8F562B}"/>
    <cellStyle name="標準 3" xfId="6" xr:uid="{00000000-0005-0000-0000-000007000000}"/>
    <cellStyle name="標準 4" xfId="7" xr:uid="{00000000-0005-0000-0000-000008000000}"/>
    <cellStyle name="標準 5" xfId="9" xr:uid="{E0D1D538-865C-401D-AFBF-2C7CD2660C0D}"/>
  </cellStyles>
  <dxfs count="8">
    <dxf>
      <fill>
        <patternFill>
          <bgColor theme="8" tint="0.79998168889431442"/>
        </patternFill>
      </fill>
    </dxf>
    <dxf>
      <fill>
        <patternFill>
          <bgColor theme="8" tint="0.79998168889431442"/>
        </patternFill>
      </fill>
    </dxf>
    <dxf>
      <fill>
        <patternFill>
          <bgColor rgb="FF92D050"/>
        </patternFill>
      </fill>
    </dxf>
    <dxf>
      <font>
        <color rgb="FFFF0000"/>
      </font>
      <fill>
        <patternFill patternType="none">
          <fgColor auto="1"/>
          <bgColor auto="1"/>
        </patternFill>
      </fill>
    </dxf>
    <dxf>
      <font>
        <color rgb="FFFF0000"/>
      </font>
    </dxf>
    <dxf>
      <fill>
        <patternFill>
          <bgColor theme="8" tint="0.79998168889431442"/>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178594</xdr:colOff>
      <xdr:row>8</xdr:row>
      <xdr:rowOff>631033</xdr:rowOff>
    </xdr:from>
    <xdr:to>
      <xdr:col>5</xdr:col>
      <xdr:colOff>333374</xdr:colOff>
      <xdr:row>12</xdr:row>
      <xdr:rowOff>47627</xdr:rowOff>
    </xdr:to>
    <xdr:sp macro="" textlink="">
      <xdr:nvSpPr>
        <xdr:cNvPr id="2" name="テキスト ボックス 1">
          <a:extLst>
            <a:ext uri="{FF2B5EF4-FFF2-40B4-BE49-F238E27FC236}">
              <a16:creationId xmlns:a16="http://schemas.microsoft.com/office/drawing/2014/main" id="{914E408B-EBEA-4A78-A29A-662A5DF70314}"/>
            </a:ext>
          </a:extLst>
        </xdr:cNvPr>
        <xdr:cNvSpPr txBox="1"/>
      </xdr:nvSpPr>
      <xdr:spPr>
        <a:xfrm>
          <a:off x="464344" y="3024189"/>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114300</xdr:colOff>
      <xdr:row>1</xdr:row>
      <xdr:rowOff>57150</xdr:rowOff>
    </xdr:from>
    <xdr:to>
      <xdr:col>13</xdr:col>
      <xdr:colOff>418540</xdr:colOff>
      <xdr:row>5</xdr:row>
      <xdr:rowOff>53227</xdr:rowOff>
    </xdr:to>
    <xdr:sp macro="" textlink="">
      <xdr:nvSpPr>
        <xdr:cNvPr id="2" name="テキスト ボックス 1">
          <a:extLst>
            <a:ext uri="{FF2B5EF4-FFF2-40B4-BE49-F238E27FC236}">
              <a16:creationId xmlns:a16="http://schemas.microsoft.com/office/drawing/2014/main" id="{01414CD4-FE8C-41A8-8D89-77B970E3B734}"/>
            </a:ext>
          </a:extLst>
        </xdr:cNvPr>
        <xdr:cNvSpPr txBox="1"/>
      </xdr:nvSpPr>
      <xdr:spPr>
        <a:xfrm>
          <a:off x="7096125" y="2381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54429</xdr:colOff>
      <xdr:row>0</xdr:row>
      <xdr:rowOff>40822</xdr:rowOff>
    </xdr:from>
    <xdr:to>
      <xdr:col>12</xdr:col>
      <xdr:colOff>55229</xdr:colOff>
      <xdr:row>4</xdr:row>
      <xdr:rowOff>114460</xdr:rowOff>
    </xdr:to>
    <xdr:sp macro="" textlink="">
      <xdr:nvSpPr>
        <xdr:cNvPr id="2" name="テキスト ボックス 1">
          <a:extLst>
            <a:ext uri="{FF2B5EF4-FFF2-40B4-BE49-F238E27FC236}">
              <a16:creationId xmlns:a16="http://schemas.microsoft.com/office/drawing/2014/main" id="{F4CA9669-FCE5-4743-B18B-2613C7877277}"/>
            </a:ext>
          </a:extLst>
        </xdr:cNvPr>
        <xdr:cNvSpPr txBox="1"/>
      </xdr:nvSpPr>
      <xdr:spPr>
        <a:xfrm>
          <a:off x="11321143" y="40822"/>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133350</xdr:colOff>
      <xdr:row>0</xdr:row>
      <xdr:rowOff>152400</xdr:rowOff>
    </xdr:from>
    <xdr:to>
      <xdr:col>9</xdr:col>
      <xdr:colOff>619125</xdr:colOff>
      <xdr:row>2</xdr:row>
      <xdr:rowOff>238125</xdr:rowOff>
    </xdr:to>
    <xdr:sp macro="" textlink="">
      <xdr:nvSpPr>
        <xdr:cNvPr id="2" name="テキスト ボックス 1">
          <a:extLst>
            <a:ext uri="{FF2B5EF4-FFF2-40B4-BE49-F238E27FC236}">
              <a16:creationId xmlns:a16="http://schemas.microsoft.com/office/drawing/2014/main" id="{93E1C659-F7A5-4AB4-BB3E-87F0B985C456}"/>
            </a:ext>
          </a:extLst>
        </xdr:cNvPr>
        <xdr:cNvSpPr txBox="1"/>
      </xdr:nvSpPr>
      <xdr:spPr>
        <a:xfrm>
          <a:off x="7791450" y="152400"/>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1566522</xdr:colOff>
      <xdr:row>10</xdr:row>
      <xdr:rowOff>1</xdr:rowOff>
    </xdr:from>
    <xdr:to>
      <xdr:col>6</xdr:col>
      <xdr:colOff>1666875</xdr:colOff>
      <xdr:row>12</xdr:row>
      <xdr:rowOff>345282</xdr:rowOff>
    </xdr:to>
    <xdr:sp macro="" textlink="">
      <xdr:nvSpPr>
        <xdr:cNvPr id="2" name="テキスト ボックス 1">
          <a:extLst>
            <a:ext uri="{FF2B5EF4-FFF2-40B4-BE49-F238E27FC236}">
              <a16:creationId xmlns:a16="http://schemas.microsoft.com/office/drawing/2014/main" id="{EE0E7344-24EC-4AC8-9B19-002241C3BEF8}"/>
            </a:ext>
          </a:extLst>
        </xdr:cNvPr>
        <xdr:cNvSpPr txBox="1"/>
      </xdr:nvSpPr>
      <xdr:spPr>
        <a:xfrm>
          <a:off x="5100297" y="3429001"/>
          <a:ext cx="4653303" cy="124063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・「番号」欄は「見積書整理表」に記入したものと対応させること。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・別シートの記入例を参考にすること。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1566522</xdr:colOff>
      <xdr:row>10</xdr:row>
      <xdr:rowOff>1</xdr:rowOff>
    </xdr:from>
    <xdr:to>
      <xdr:col>6</xdr:col>
      <xdr:colOff>1666875</xdr:colOff>
      <xdr:row>12</xdr:row>
      <xdr:rowOff>345282</xdr:rowOff>
    </xdr:to>
    <xdr:sp macro="" textlink="">
      <xdr:nvSpPr>
        <xdr:cNvPr id="2" name="テキスト ボックス 1">
          <a:extLst>
            <a:ext uri="{FF2B5EF4-FFF2-40B4-BE49-F238E27FC236}">
              <a16:creationId xmlns:a16="http://schemas.microsoft.com/office/drawing/2014/main" id="{99133D9B-71F2-4B45-A9BB-4573A35FF457}"/>
            </a:ext>
          </a:extLst>
        </xdr:cNvPr>
        <xdr:cNvSpPr txBox="1"/>
      </xdr:nvSpPr>
      <xdr:spPr>
        <a:xfrm>
          <a:off x="5100297" y="3429001"/>
          <a:ext cx="4653303" cy="124063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・「番号」欄は「見積書整理表」に記入したものと対応させること。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・別シートの記入例を参考にすること。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1566522</xdr:colOff>
      <xdr:row>10</xdr:row>
      <xdr:rowOff>1</xdr:rowOff>
    </xdr:from>
    <xdr:to>
      <xdr:col>6</xdr:col>
      <xdr:colOff>1666875</xdr:colOff>
      <xdr:row>12</xdr:row>
      <xdr:rowOff>345282</xdr:rowOff>
    </xdr:to>
    <xdr:sp macro="" textlink="">
      <xdr:nvSpPr>
        <xdr:cNvPr id="2" name="テキスト ボックス 1">
          <a:extLst>
            <a:ext uri="{FF2B5EF4-FFF2-40B4-BE49-F238E27FC236}">
              <a16:creationId xmlns:a16="http://schemas.microsoft.com/office/drawing/2014/main" id="{DA71B5E2-4D7A-40D2-BF35-6F04B27635AA}"/>
            </a:ext>
          </a:extLst>
        </xdr:cNvPr>
        <xdr:cNvSpPr txBox="1"/>
      </xdr:nvSpPr>
      <xdr:spPr>
        <a:xfrm>
          <a:off x="5100297" y="3429001"/>
          <a:ext cx="4653303" cy="124063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・「番号」欄は「見積書整理表」に記入したものと対応させること。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・別シートの記入例を参考にすること。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57150</xdr:colOff>
      <xdr:row>0</xdr:row>
      <xdr:rowOff>104775</xdr:rowOff>
    </xdr:from>
    <xdr:to>
      <xdr:col>13</xdr:col>
      <xdr:colOff>599515</xdr:colOff>
      <xdr:row>3</xdr:row>
      <xdr:rowOff>158002</xdr:rowOff>
    </xdr:to>
    <xdr:sp macro="" textlink="">
      <xdr:nvSpPr>
        <xdr:cNvPr id="2" name="テキスト ボックス 1">
          <a:extLst>
            <a:ext uri="{FF2B5EF4-FFF2-40B4-BE49-F238E27FC236}">
              <a16:creationId xmlns:a16="http://schemas.microsoft.com/office/drawing/2014/main" id="{0B6816C7-122B-47CC-8DE3-4AFBCFD4262B}"/>
            </a:ext>
          </a:extLst>
        </xdr:cNvPr>
        <xdr:cNvSpPr txBox="1"/>
      </xdr:nvSpPr>
      <xdr:spPr>
        <a:xfrm>
          <a:off x="7934325" y="10477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3401-9CD6-4523-9BCF-AD8CF085CAF9}">
  <sheetPr>
    <tabColor rgb="FFFFFF00"/>
  </sheetPr>
  <dimension ref="A1:G50"/>
  <sheetViews>
    <sheetView tabSelected="1" view="pageBreakPreview" zoomScale="80" zoomScaleNormal="100" zoomScaleSheetLayoutView="80" zoomScalePageLayoutView="110" workbookViewId="0">
      <selection sqref="A1:F1"/>
    </sheetView>
  </sheetViews>
  <sheetFormatPr defaultColWidth="9" defaultRowHeight="13"/>
  <cols>
    <col min="1" max="1" width="3.81640625" style="113" customWidth="1"/>
    <col min="2" max="2" width="5" style="113" customWidth="1"/>
    <col min="3" max="3" width="5.6328125" style="113" customWidth="1"/>
    <col min="4" max="4" width="13.1796875" style="113" customWidth="1"/>
    <col min="5" max="5" width="70.90625" style="113" customWidth="1"/>
    <col min="6" max="6" width="10.08984375" style="86" customWidth="1"/>
    <col min="7" max="7" width="5.1796875" style="86" customWidth="1"/>
    <col min="8" max="16384" width="9" style="86"/>
  </cols>
  <sheetData>
    <row r="1" spans="1:7" ht="48" customHeight="1">
      <c r="A1" s="275" t="s">
        <v>126</v>
      </c>
      <c r="B1" s="275"/>
      <c r="C1" s="275"/>
      <c r="D1" s="275"/>
      <c r="E1" s="275"/>
      <c r="F1" s="275"/>
      <c r="G1" s="85"/>
    </row>
    <row r="2" spans="1:7" ht="15" customHeight="1">
      <c r="A2" s="87"/>
      <c r="B2" s="87"/>
      <c r="C2" s="276"/>
      <c r="D2" s="276"/>
      <c r="E2" s="276"/>
      <c r="F2" s="87"/>
      <c r="G2" s="85"/>
    </row>
    <row r="3" spans="1:7" s="91" customFormat="1" ht="22.5" customHeight="1">
      <c r="A3" s="88"/>
      <c r="B3" s="89"/>
      <c r="C3" s="277" t="s">
        <v>127</v>
      </c>
      <c r="D3" s="278"/>
      <c r="E3" s="221">
        <f>'02_様式８-1'!B7</f>
        <v>0</v>
      </c>
      <c r="F3" s="88"/>
    </row>
    <row r="4" spans="1:7" s="91" customFormat="1" ht="22.5" customHeight="1">
      <c r="A4" s="88"/>
      <c r="B4" s="89"/>
      <c r="C4" s="277" t="s">
        <v>128</v>
      </c>
      <c r="D4" s="278"/>
      <c r="E4" s="221">
        <f>'02_様式８-1'!G7</f>
        <v>0</v>
      </c>
      <c r="F4" s="88"/>
    </row>
    <row r="5" spans="1:7" s="91" customFormat="1" ht="22.5" customHeight="1">
      <c r="A5" s="88"/>
      <c r="B5" s="89"/>
      <c r="C5" s="277" t="s">
        <v>129</v>
      </c>
      <c r="D5" s="278"/>
      <c r="E5" s="221">
        <f>'02_様式８-1'!B8</f>
        <v>0</v>
      </c>
      <c r="F5" s="88"/>
    </row>
    <row r="6" spans="1:7" s="91" customFormat="1" ht="16.5" customHeight="1">
      <c r="A6" s="88"/>
      <c r="B6" s="89"/>
      <c r="C6" s="92"/>
      <c r="D6" s="92"/>
      <c r="E6" s="88"/>
      <c r="F6" s="88"/>
    </row>
    <row r="7" spans="1:7" s="91" customFormat="1" ht="15" customHeight="1" thickBot="1">
      <c r="A7" s="88"/>
      <c r="B7" s="89"/>
      <c r="C7" s="93"/>
      <c r="D7" s="93"/>
      <c r="E7" s="94"/>
      <c r="F7" s="88"/>
    </row>
    <row r="8" spans="1:7" s="91" customFormat="1" ht="26.25" customHeight="1">
      <c r="A8" s="95"/>
      <c r="B8" s="96"/>
      <c r="C8" s="274" t="s">
        <v>130</v>
      </c>
      <c r="D8" s="274"/>
      <c r="E8" s="274"/>
      <c r="F8" s="97"/>
    </row>
    <row r="9" spans="1:7" ht="57" customHeight="1" thickBot="1">
      <c r="A9" s="98"/>
      <c r="B9" s="99"/>
      <c r="C9" s="281" t="s">
        <v>238</v>
      </c>
      <c r="D9" s="282"/>
      <c r="E9" s="283"/>
      <c r="F9" s="100"/>
    </row>
    <row r="10" spans="1:7" s="103" customFormat="1" ht="13.5" customHeight="1">
      <c r="A10" s="101"/>
      <c r="B10" s="101"/>
      <c r="C10" s="102"/>
      <c r="D10" s="102"/>
      <c r="E10" s="102"/>
      <c r="F10" s="101"/>
    </row>
    <row r="11" spans="1:7" s="91" customFormat="1" ht="9" customHeight="1">
      <c r="A11" s="88"/>
      <c r="B11" s="104"/>
      <c r="C11" s="104"/>
      <c r="D11" s="104"/>
      <c r="E11" s="104"/>
      <c r="F11" s="88"/>
    </row>
    <row r="12" spans="1:7" ht="30" customHeight="1">
      <c r="A12" s="284" t="s">
        <v>131</v>
      </c>
      <c r="B12" s="284"/>
      <c r="C12" s="284"/>
      <c r="D12" s="284"/>
      <c r="E12" s="284"/>
      <c r="F12" s="284"/>
    </row>
    <row r="13" spans="1:7" ht="20.25" customHeight="1">
      <c r="A13" s="285" t="s">
        <v>132</v>
      </c>
      <c r="B13" s="286"/>
      <c r="C13" s="286"/>
      <c r="D13" s="286"/>
      <c r="E13" s="286"/>
      <c r="F13" s="105" t="s">
        <v>133</v>
      </c>
      <c r="G13" s="106" t="s">
        <v>134</v>
      </c>
    </row>
    <row r="14" spans="1:7" ht="40.5" customHeight="1">
      <c r="A14" s="107">
        <v>1</v>
      </c>
      <c r="B14" s="279" t="s">
        <v>135</v>
      </c>
      <c r="C14" s="287"/>
      <c r="D14" s="287"/>
      <c r="E14" s="287"/>
      <c r="F14" s="107"/>
      <c r="G14" s="108" t="str">
        <f>IF(F14="○","ＯＫ","ＮＧ")</f>
        <v>ＮＧ</v>
      </c>
    </row>
    <row r="15" spans="1:7" ht="24" customHeight="1">
      <c r="A15" s="107">
        <v>2</v>
      </c>
      <c r="B15" s="279" t="s">
        <v>136</v>
      </c>
      <c r="C15" s="287"/>
      <c r="D15" s="287"/>
      <c r="E15" s="288"/>
      <c r="F15" s="107"/>
      <c r="G15" s="108" t="str">
        <f t="shared" ref="G15:G17" si="0">IF(F15="○","ＯＫ","ＮＧ")</f>
        <v>ＮＧ</v>
      </c>
    </row>
    <row r="16" spans="1:7" ht="24.75" customHeight="1">
      <c r="A16" s="107">
        <v>3</v>
      </c>
      <c r="B16" s="279" t="s">
        <v>137</v>
      </c>
      <c r="C16" s="287"/>
      <c r="D16" s="287"/>
      <c r="E16" s="287"/>
      <c r="F16" s="107"/>
      <c r="G16" s="108" t="str">
        <f t="shared" si="0"/>
        <v>ＮＧ</v>
      </c>
    </row>
    <row r="17" spans="1:7" ht="24.75" customHeight="1">
      <c r="A17" s="107">
        <v>4</v>
      </c>
      <c r="B17" s="279" t="s">
        <v>138</v>
      </c>
      <c r="C17" s="287"/>
      <c r="D17" s="287"/>
      <c r="E17" s="288"/>
      <c r="F17" s="107"/>
      <c r="G17" s="108" t="str">
        <f t="shared" si="0"/>
        <v>ＮＧ</v>
      </c>
    </row>
    <row r="18" spans="1:7" ht="24" customHeight="1">
      <c r="A18" s="107">
        <v>5</v>
      </c>
      <c r="B18" s="289" t="s">
        <v>139</v>
      </c>
      <c r="C18" s="280"/>
      <c r="D18" s="280"/>
      <c r="E18" s="280"/>
      <c r="F18" s="107"/>
      <c r="G18" s="108" t="str">
        <f>IF(F18="○","ＯＫ","ＮＧ")</f>
        <v>ＮＧ</v>
      </c>
    </row>
    <row r="19" spans="1:7" ht="12.75" customHeight="1">
      <c r="A19" s="109"/>
      <c r="B19" s="109"/>
      <c r="C19" s="109"/>
      <c r="D19" s="109"/>
      <c r="E19" s="109"/>
      <c r="F19" s="109"/>
    </row>
    <row r="20" spans="1:7" ht="30" customHeight="1">
      <c r="A20" s="284" t="s">
        <v>140</v>
      </c>
      <c r="B20" s="284"/>
      <c r="C20" s="284"/>
      <c r="D20" s="284"/>
      <c r="E20" s="284"/>
      <c r="F20" s="284"/>
      <c r="G20" s="108"/>
    </row>
    <row r="21" spans="1:7" ht="20.25" customHeight="1">
      <c r="A21" s="285" t="s">
        <v>132</v>
      </c>
      <c r="B21" s="286"/>
      <c r="C21" s="286"/>
      <c r="D21" s="286"/>
      <c r="E21" s="286"/>
      <c r="F21" s="105" t="s">
        <v>133</v>
      </c>
      <c r="G21" s="91" t="s">
        <v>134</v>
      </c>
    </row>
    <row r="22" spans="1:7" ht="24" customHeight="1">
      <c r="A22" s="107">
        <v>1</v>
      </c>
      <c r="B22" s="279" t="s">
        <v>141</v>
      </c>
      <c r="C22" s="280"/>
      <c r="D22" s="280"/>
      <c r="E22" s="280"/>
      <c r="F22" s="107"/>
      <c r="G22" s="108" t="str">
        <f t="shared" ref="G22:G36" si="1">IF(F22="○","ＯＫ","ＮＧ")</f>
        <v>ＮＧ</v>
      </c>
    </row>
    <row r="23" spans="1:7" ht="24" customHeight="1">
      <c r="A23" s="107">
        <v>2</v>
      </c>
      <c r="B23" s="279" t="s">
        <v>142</v>
      </c>
      <c r="C23" s="280"/>
      <c r="D23" s="280"/>
      <c r="E23" s="280"/>
      <c r="F23" s="107"/>
      <c r="G23" s="108" t="str">
        <f t="shared" si="1"/>
        <v>ＮＧ</v>
      </c>
    </row>
    <row r="24" spans="1:7" ht="24" customHeight="1">
      <c r="A24" s="107">
        <v>3</v>
      </c>
      <c r="B24" s="289" t="s">
        <v>143</v>
      </c>
      <c r="C24" s="280"/>
      <c r="D24" s="280"/>
      <c r="E24" s="280"/>
      <c r="F24" s="107"/>
      <c r="G24" s="108" t="str">
        <f t="shared" si="1"/>
        <v>ＮＧ</v>
      </c>
    </row>
    <row r="25" spans="1:7" ht="24" customHeight="1">
      <c r="A25" s="107">
        <v>4</v>
      </c>
      <c r="B25" s="289" t="s">
        <v>144</v>
      </c>
      <c r="C25" s="280"/>
      <c r="D25" s="280"/>
      <c r="E25" s="280"/>
      <c r="F25" s="107"/>
      <c r="G25" s="108" t="str">
        <f>IF(F25="○","ＯＫ","ＮＧ")</f>
        <v>ＮＧ</v>
      </c>
    </row>
    <row r="26" spans="1:7" ht="63" customHeight="1">
      <c r="A26" s="107">
        <v>5</v>
      </c>
      <c r="B26" s="292" t="s">
        <v>237</v>
      </c>
      <c r="C26" s="280"/>
      <c r="D26" s="280"/>
      <c r="E26" s="280"/>
      <c r="F26" s="107"/>
      <c r="G26" s="108" t="str">
        <f>IF(F26="○","ＯＫ","ＮＧ")</f>
        <v>ＮＧ</v>
      </c>
    </row>
    <row r="27" spans="1:7" ht="21.75" customHeight="1">
      <c r="A27" s="107">
        <v>6</v>
      </c>
      <c r="B27" s="289" t="s">
        <v>145</v>
      </c>
      <c r="C27" s="280"/>
      <c r="D27" s="280"/>
      <c r="E27" s="280"/>
      <c r="F27" s="107"/>
      <c r="G27" s="108" t="str">
        <f t="shared" ref="G27:G28" si="2">IF(F27="○","ＯＫ","ＮＧ")</f>
        <v>ＮＧ</v>
      </c>
    </row>
    <row r="28" spans="1:7" ht="21.75" customHeight="1">
      <c r="A28" s="107">
        <v>7</v>
      </c>
      <c r="B28" s="289" t="s">
        <v>146</v>
      </c>
      <c r="C28" s="280"/>
      <c r="D28" s="280"/>
      <c r="E28" s="280"/>
      <c r="F28" s="107"/>
      <c r="G28" s="108" t="str">
        <f t="shared" si="2"/>
        <v>ＮＧ</v>
      </c>
    </row>
    <row r="29" spans="1:7" ht="21.75" customHeight="1">
      <c r="A29" s="290">
        <v>8</v>
      </c>
      <c r="B29" s="279" t="s">
        <v>147</v>
      </c>
      <c r="C29" s="287"/>
      <c r="D29" s="287"/>
      <c r="E29" s="287"/>
      <c r="F29" s="288"/>
      <c r="G29" s="108"/>
    </row>
    <row r="30" spans="1:7" ht="21.75" customHeight="1">
      <c r="A30" s="290"/>
      <c r="B30" s="90" t="s">
        <v>148</v>
      </c>
      <c r="C30" s="289" t="s">
        <v>149</v>
      </c>
      <c r="D30" s="280"/>
      <c r="E30" s="291"/>
      <c r="F30" s="107"/>
      <c r="G30" s="108" t="str">
        <f t="shared" si="1"/>
        <v>ＮＧ</v>
      </c>
    </row>
    <row r="31" spans="1:7" ht="62.25" customHeight="1">
      <c r="A31" s="290"/>
      <c r="B31" s="90" t="s">
        <v>150</v>
      </c>
      <c r="C31" s="279" t="s">
        <v>151</v>
      </c>
      <c r="D31" s="287"/>
      <c r="E31" s="288"/>
      <c r="F31" s="107"/>
      <c r="G31" s="108" t="str">
        <f t="shared" si="1"/>
        <v>ＮＧ</v>
      </c>
    </row>
    <row r="32" spans="1:7" ht="82.5" customHeight="1">
      <c r="A32" s="290"/>
      <c r="B32" s="90" t="s">
        <v>152</v>
      </c>
      <c r="C32" s="279" t="s">
        <v>153</v>
      </c>
      <c r="D32" s="287"/>
      <c r="E32" s="288"/>
      <c r="F32" s="107"/>
      <c r="G32" s="108" t="str">
        <f>IF(F32="　","NG","OK")</f>
        <v>OK</v>
      </c>
    </row>
    <row r="33" spans="1:7" ht="22.5" customHeight="1">
      <c r="A33" s="107">
        <v>9</v>
      </c>
      <c r="B33" s="293" t="s">
        <v>154</v>
      </c>
      <c r="C33" s="294"/>
      <c r="D33" s="294"/>
      <c r="E33" s="295"/>
      <c r="F33" s="107"/>
      <c r="G33" s="108" t="str">
        <f>IF(F33="　","NG","OK")</f>
        <v>OK</v>
      </c>
    </row>
    <row r="34" spans="1:7" ht="22.5" customHeight="1">
      <c r="A34" s="107">
        <v>10</v>
      </c>
      <c r="B34" s="296" t="s">
        <v>239</v>
      </c>
      <c r="C34" s="280"/>
      <c r="D34" s="280"/>
      <c r="E34" s="280"/>
      <c r="F34" s="107"/>
      <c r="G34" s="108" t="str">
        <f t="shared" si="1"/>
        <v>ＮＧ</v>
      </c>
    </row>
    <row r="35" spans="1:7" ht="22.5" customHeight="1">
      <c r="A35" s="107">
        <v>11</v>
      </c>
      <c r="B35" s="289" t="s">
        <v>155</v>
      </c>
      <c r="C35" s="280"/>
      <c r="D35" s="280"/>
      <c r="E35" s="280"/>
      <c r="F35" s="107"/>
      <c r="G35" s="108" t="str">
        <f t="shared" si="1"/>
        <v>ＮＧ</v>
      </c>
    </row>
    <row r="36" spans="1:7" ht="22.5" customHeight="1">
      <c r="A36" s="107">
        <v>12</v>
      </c>
      <c r="B36" s="289" t="s">
        <v>156</v>
      </c>
      <c r="C36" s="280"/>
      <c r="D36" s="280"/>
      <c r="E36" s="280"/>
      <c r="F36" s="107"/>
      <c r="G36" s="108" t="str">
        <f t="shared" si="1"/>
        <v>ＮＧ</v>
      </c>
    </row>
    <row r="37" spans="1:7" ht="22.5" customHeight="1">
      <c r="A37" s="107">
        <v>13</v>
      </c>
      <c r="B37" s="289" t="s">
        <v>157</v>
      </c>
      <c r="C37" s="280"/>
      <c r="D37" s="280"/>
      <c r="E37" s="280"/>
      <c r="F37" s="107"/>
      <c r="G37" s="108" t="str">
        <f>IF(F37="　","ＮＧ","ＯＫ")</f>
        <v>ＯＫ</v>
      </c>
    </row>
    <row r="38" spans="1:7" ht="9.75" customHeight="1">
      <c r="A38" s="110"/>
      <c r="B38" s="111"/>
      <c r="C38" s="111"/>
      <c r="D38" s="111"/>
      <c r="E38" s="111"/>
      <c r="F38" s="112"/>
    </row>
    <row r="39" spans="1:7" ht="30" customHeight="1">
      <c r="A39" s="284" t="s">
        <v>158</v>
      </c>
      <c r="B39" s="284"/>
      <c r="C39" s="284"/>
      <c r="D39" s="284"/>
      <c r="E39" s="284"/>
      <c r="F39" s="284"/>
    </row>
    <row r="40" spans="1:7" ht="20.25" customHeight="1">
      <c r="A40" s="285" t="s">
        <v>159</v>
      </c>
      <c r="B40" s="286"/>
      <c r="C40" s="286"/>
      <c r="D40" s="286"/>
      <c r="E40" s="286"/>
      <c r="F40" s="105" t="s">
        <v>133</v>
      </c>
      <c r="G40" s="88" t="s">
        <v>134</v>
      </c>
    </row>
    <row r="41" spans="1:7" ht="41.25" customHeight="1">
      <c r="A41" s="107">
        <v>1</v>
      </c>
      <c r="B41" s="279" t="s">
        <v>160</v>
      </c>
      <c r="C41" s="287"/>
      <c r="D41" s="287"/>
      <c r="E41" s="287"/>
      <c r="F41" s="107"/>
      <c r="G41" s="108" t="str">
        <f t="shared" ref="G41" si="3">IF(F41="○","ＯＫ","ＮＧ")</f>
        <v>ＮＧ</v>
      </c>
    </row>
    <row r="42" spans="1:7" ht="20.25" customHeight="1">
      <c r="A42" s="285" t="s">
        <v>161</v>
      </c>
      <c r="B42" s="286"/>
      <c r="C42" s="286"/>
      <c r="D42" s="286"/>
      <c r="E42" s="286"/>
      <c r="F42" s="105" t="s">
        <v>133</v>
      </c>
    </row>
    <row r="43" spans="1:7" ht="50.25" customHeight="1">
      <c r="A43" s="107">
        <v>2</v>
      </c>
      <c r="B43" s="279" t="s">
        <v>162</v>
      </c>
      <c r="C43" s="287"/>
      <c r="D43" s="287"/>
      <c r="E43" s="287"/>
      <c r="F43" s="107"/>
      <c r="G43" s="108" t="str">
        <f t="shared" ref="G43" si="4">IF(F43="○","ＯＫ","ＮＧ")</f>
        <v>ＮＧ</v>
      </c>
    </row>
    <row r="44" spans="1:7" ht="20.25" customHeight="1">
      <c r="A44" s="297" t="s">
        <v>240</v>
      </c>
      <c r="B44" s="286"/>
      <c r="C44" s="286"/>
      <c r="D44" s="286"/>
      <c r="E44" s="298"/>
      <c r="F44" s="105" t="s">
        <v>133</v>
      </c>
      <c r="G44" s="88"/>
    </row>
    <row r="45" spans="1:7" s="115" customFormat="1" ht="63" customHeight="1">
      <c r="A45" s="200">
        <v>3</v>
      </c>
      <c r="B45" s="300" t="s">
        <v>241</v>
      </c>
      <c r="C45" s="301"/>
      <c r="D45" s="301"/>
      <c r="E45" s="302"/>
      <c r="F45" s="200"/>
      <c r="G45" s="108" t="str">
        <f t="shared" ref="G45" si="5">IF(F45="○","ＯＫ","ＮＧ")</f>
        <v>ＮＧ</v>
      </c>
    </row>
    <row r="46" spans="1:7" ht="20.25" customHeight="1">
      <c r="A46" s="285" t="s">
        <v>163</v>
      </c>
      <c r="B46" s="286"/>
      <c r="C46" s="286"/>
      <c r="D46" s="286"/>
      <c r="E46" s="298"/>
      <c r="F46" s="105" t="s">
        <v>133</v>
      </c>
      <c r="G46" s="88"/>
    </row>
    <row r="47" spans="1:7" ht="68.25" customHeight="1">
      <c r="A47" s="107">
        <v>4</v>
      </c>
      <c r="B47" s="279" t="s">
        <v>164</v>
      </c>
      <c r="C47" s="287"/>
      <c r="D47" s="287"/>
      <c r="E47" s="287"/>
      <c r="F47" s="107"/>
      <c r="G47" s="108" t="str">
        <f t="shared" ref="G47:G48" si="6">IF(F47="○","ＯＫ","ＮＧ")</f>
        <v>ＮＧ</v>
      </c>
    </row>
    <row r="48" spans="1:7" ht="69" customHeight="1">
      <c r="A48" s="107">
        <v>5</v>
      </c>
      <c r="B48" s="299" t="s">
        <v>229</v>
      </c>
      <c r="C48" s="287"/>
      <c r="D48" s="287"/>
      <c r="E48" s="287"/>
      <c r="F48" s="107"/>
      <c r="G48" s="108" t="str">
        <f t="shared" si="6"/>
        <v>ＮＧ</v>
      </c>
    </row>
    <row r="50" spans="2:2">
      <c r="B50" s="114"/>
    </row>
  </sheetData>
  <mergeCells count="43">
    <mergeCell ref="A44:E44"/>
    <mergeCell ref="A46:E46"/>
    <mergeCell ref="B47:E47"/>
    <mergeCell ref="B48:E48"/>
    <mergeCell ref="B45:E45"/>
    <mergeCell ref="B43:E43"/>
    <mergeCell ref="B33:E33"/>
    <mergeCell ref="B34:E34"/>
    <mergeCell ref="B35:E35"/>
    <mergeCell ref="B36:E36"/>
    <mergeCell ref="B37:E37"/>
    <mergeCell ref="A39:F39"/>
    <mergeCell ref="A40:E40"/>
    <mergeCell ref="B41:E41"/>
    <mergeCell ref="A42:E42"/>
    <mergeCell ref="B24:E24"/>
    <mergeCell ref="B25:E25"/>
    <mergeCell ref="B26:E26"/>
    <mergeCell ref="B27:E27"/>
    <mergeCell ref="B28:E28"/>
    <mergeCell ref="A29:A32"/>
    <mergeCell ref="B29:F29"/>
    <mergeCell ref="C30:E30"/>
    <mergeCell ref="C31:E31"/>
    <mergeCell ref="C32:E32"/>
    <mergeCell ref="B23:E23"/>
    <mergeCell ref="C9:E9"/>
    <mergeCell ref="A12:F12"/>
    <mergeCell ref="A13:E13"/>
    <mergeCell ref="B14:E14"/>
    <mergeCell ref="B15:E15"/>
    <mergeCell ref="B16:E16"/>
    <mergeCell ref="B17:E17"/>
    <mergeCell ref="B18:E18"/>
    <mergeCell ref="A20:F20"/>
    <mergeCell ref="A21:E21"/>
    <mergeCell ref="B22:E22"/>
    <mergeCell ref="C8:E8"/>
    <mergeCell ref="A1:F1"/>
    <mergeCell ref="C2:E2"/>
    <mergeCell ref="C3:D3"/>
    <mergeCell ref="C4:D4"/>
    <mergeCell ref="C5:D5"/>
  </mergeCells>
  <phoneticPr fontId="9"/>
  <conditionalFormatting sqref="F14:F18 F22:F28 F30:F37 F41 F43 F45 F47:F48">
    <cfRule type="cellIs" dxfId="7" priority="1" operator="equal">
      <formula>""</formula>
    </cfRule>
  </conditionalFormatting>
  <dataValidations count="2">
    <dataValidation type="list" showErrorMessage="1" prompt="_x000a__x000a_" sqref="F14:F18 F41 F22:F28 F43 F47:F48 F30:F37" xr:uid="{3CED07E4-85B6-4BE2-8838-CF1769E8A26A}">
      <formula1>"○,×,　,"</formula1>
    </dataValidation>
    <dataValidation type="list" showInputMessage="1" showErrorMessage="1" sqref="F45" xr:uid="{1D63CCE3-0AAE-4C13-9A84-3866A5D2445C}">
      <formula1>"○,×,該当なし,　,"</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&amp;R&amp;"-,太字"&amp;10&amp;K000000様式８関係資料［学校法人作成］</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9"/>
  <sheetViews>
    <sheetView zoomScaleNormal="100" workbookViewId="0">
      <selection activeCell="C4" sqref="C4"/>
    </sheetView>
  </sheetViews>
  <sheetFormatPr defaultColWidth="9" defaultRowHeight="13"/>
  <cols>
    <col min="1" max="1" width="10.453125" style="61" bestFit="1" customWidth="1"/>
    <col min="2" max="2" width="9" style="60"/>
    <col min="3" max="3" width="10.08984375" style="60" bestFit="1" customWidth="1"/>
    <col min="4" max="16384" width="9" style="60"/>
  </cols>
  <sheetData>
    <row r="2" spans="1:3" ht="14">
      <c r="A2" s="59" t="s">
        <v>78</v>
      </c>
      <c r="C2" s="81">
        <v>0.5</v>
      </c>
    </row>
    <row r="3" spans="1:3">
      <c r="A3" s="61" t="s">
        <v>79</v>
      </c>
      <c r="C3" s="81">
        <v>0.33333333333333331</v>
      </c>
    </row>
    <row r="4" spans="1:3">
      <c r="A4" s="61" t="s">
        <v>80</v>
      </c>
    </row>
    <row r="5" spans="1:3">
      <c r="A5" s="61" t="s">
        <v>81</v>
      </c>
    </row>
    <row r="6" spans="1:3">
      <c r="A6" s="61" t="s">
        <v>82</v>
      </c>
    </row>
    <row r="7" spans="1:3">
      <c r="A7" s="61" t="s">
        <v>83</v>
      </c>
    </row>
    <row r="8" spans="1:3">
      <c r="A8" s="61" t="s">
        <v>84</v>
      </c>
    </row>
    <row r="9" spans="1:3">
      <c r="A9" s="61" t="s">
        <v>85</v>
      </c>
    </row>
    <row r="10" spans="1:3">
      <c r="A10" s="61" t="s">
        <v>86</v>
      </c>
    </row>
    <row r="11" spans="1:3">
      <c r="A11" s="61" t="s">
        <v>87</v>
      </c>
    </row>
    <row r="12" spans="1:3">
      <c r="A12" s="61" t="s">
        <v>88</v>
      </c>
    </row>
    <row r="13" spans="1:3">
      <c r="A13" s="61" t="s">
        <v>89</v>
      </c>
    </row>
    <row r="14" spans="1:3">
      <c r="A14" s="61" t="s">
        <v>90</v>
      </c>
    </row>
    <row r="15" spans="1:3">
      <c r="A15" s="61" t="s">
        <v>91</v>
      </c>
    </row>
    <row r="16" spans="1:3">
      <c r="A16" s="61" t="s">
        <v>92</v>
      </c>
    </row>
    <row r="17" spans="1:1">
      <c r="A17" s="61" t="s">
        <v>93</v>
      </c>
    </row>
    <row r="18" spans="1:1">
      <c r="A18" s="61" t="s">
        <v>94</v>
      </c>
    </row>
    <row r="19" spans="1:1">
      <c r="A19" s="61" t="s">
        <v>95</v>
      </c>
    </row>
    <row r="20" spans="1:1">
      <c r="A20" s="61" t="s">
        <v>96</v>
      </c>
    </row>
    <row r="21" spans="1:1">
      <c r="A21" s="61" t="s">
        <v>97</v>
      </c>
    </row>
    <row r="22" spans="1:1">
      <c r="A22" s="61" t="s">
        <v>98</v>
      </c>
    </row>
    <row r="23" spans="1:1">
      <c r="A23" s="61" t="s">
        <v>99</v>
      </c>
    </row>
    <row r="24" spans="1:1">
      <c r="A24" s="61" t="s">
        <v>100</v>
      </c>
    </row>
    <row r="25" spans="1:1">
      <c r="A25" s="61" t="s">
        <v>101</v>
      </c>
    </row>
    <row r="26" spans="1:1">
      <c r="A26" s="61" t="s">
        <v>102</v>
      </c>
    </row>
    <row r="27" spans="1:1">
      <c r="A27" s="61" t="s">
        <v>103</v>
      </c>
    </row>
    <row r="28" spans="1:1">
      <c r="A28" s="61" t="s">
        <v>104</v>
      </c>
    </row>
    <row r="29" spans="1:1">
      <c r="A29" s="61" t="s">
        <v>105</v>
      </c>
    </row>
    <row r="30" spans="1:1">
      <c r="A30" s="61" t="s">
        <v>106</v>
      </c>
    </row>
    <row r="31" spans="1:1">
      <c r="A31" s="61" t="s">
        <v>107</v>
      </c>
    </row>
    <row r="32" spans="1:1">
      <c r="A32" s="61" t="s">
        <v>108</v>
      </c>
    </row>
    <row r="33" spans="1:1">
      <c r="A33" s="61" t="s">
        <v>109</v>
      </c>
    </row>
    <row r="34" spans="1:1">
      <c r="A34" s="61" t="s">
        <v>110</v>
      </c>
    </row>
    <row r="35" spans="1:1">
      <c r="A35" s="61" t="s">
        <v>111</v>
      </c>
    </row>
    <row r="36" spans="1:1">
      <c r="A36" s="61" t="s">
        <v>112</v>
      </c>
    </row>
    <row r="37" spans="1:1">
      <c r="A37" s="61" t="s">
        <v>113</v>
      </c>
    </row>
    <row r="38" spans="1:1">
      <c r="A38" s="61" t="s">
        <v>114</v>
      </c>
    </row>
    <row r="39" spans="1:1">
      <c r="A39" s="61" t="s">
        <v>115</v>
      </c>
    </row>
    <row r="40" spans="1:1">
      <c r="A40" s="61" t="s">
        <v>116</v>
      </c>
    </row>
    <row r="41" spans="1:1">
      <c r="A41" s="61" t="s">
        <v>117</v>
      </c>
    </row>
    <row r="42" spans="1:1">
      <c r="A42" s="61" t="s">
        <v>118</v>
      </c>
    </row>
    <row r="43" spans="1:1">
      <c r="A43" s="61" t="s">
        <v>119</v>
      </c>
    </row>
    <row r="44" spans="1:1">
      <c r="A44" s="61" t="s">
        <v>120</v>
      </c>
    </row>
    <row r="45" spans="1:1">
      <c r="A45" s="61" t="s">
        <v>121</v>
      </c>
    </row>
    <row r="46" spans="1:1">
      <c r="A46" s="61" t="s">
        <v>122</v>
      </c>
    </row>
    <row r="47" spans="1:1">
      <c r="A47" s="61" t="s">
        <v>123</v>
      </c>
    </row>
    <row r="48" spans="1:1">
      <c r="A48" s="61" t="s">
        <v>124</v>
      </c>
    </row>
    <row r="49" spans="1:1">
      <c r="A49" s="61" t="s">
        <v>125</v>
      </c>
    </row>
  </sheetData>
  <phoneticPr fontId="9"/>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K22"/>
  <sheetViews>
    <sheetView view="pageBreakPreview" zoomScaleNormal="100" zoomScaleSheetLayoutView="100" workbookViewId="0">
      <selection activeCell="Q9" sqref="Q9"/>
    </sheetView>
  </sheetViews>
  <sheetFormatPr defaultRowHeight="13"/>
  <cols>
    <col min="1" max="1" width="17.08984375" customWidth="1"/>
    <col min="2" max="2" width="3.453125" bestFit="1" customWidth="1"/>
    <col min="3" max="3" width="17.08984375" customWidth="1"/>
    <col min="4" max="4" width="4.1796875" bestFit="1" customWidth="1"/>
    <col min="5" max="5" width="3.453125" customWidth="1"/>
    <col min="6" max="6" width="17.08984375" customWidth="1"/>
    <col min="7" max="7" width="4.1796875" bestFit="1" customWidth="1"/>
    <col min="8" max="8" width="3.453125" customWidth="1"/>
    <col min="9" max="9" width="17.08984375" customWidth="1"/>
    <col min="10" max="10" width="4.08984375" bestFit="1" customWidth="1"/>
    <col min="11" max="11" width="12.08984375" bestFit="1" customWidth="1"/>
  </cols>
  <sheetData>
    <row r="1" spans="1:10" ht="13.5" thickBot="1">
      <c r="G1" s="338" t="s">
        <v>0</v>
      </c>
      <c r="H1" s="338"/>
      <c r="I1" s="338"/>
      <c r="J1" s="338"/>
    </row>
    <row r="2" spans="1:10" ht="18" customHeight="1" thickBot="1">
      <c r="B2" s="1"/>
      <c r="C2" s="1"/>
      <c r="D2" s="1"/>
      <c r="E2" s="2"/>
      <c r="F2" s="3" t="s">
        <v>1</v>
      </c>
      <c r="G2" s="331"/>
      <c r="H2" s="332"/>
      <c r="I2" s="332"/>
      <c r="J2" s="333"/>
    </row>
    <row r="3" spans="1:10" ht="6.75" customHeight="1"/>
    <row r="4" spans="1:10" ht="38.25" customHeight="1">
      <c r="A4" s="334" t="s">
        <v>264</v>
      </c>
      <c r="B4" s="335"/>
      <c r="C4" s="335"/>
      <c r="D4" s="335"/>
      <c r="E4" s="335"/>
      <c r="F4" s="335"/>
      <c r="G4" s="335"/>
      <c r="H4" s="335"/>
      <c r="I4" s="335"/>
      <c r="J4" s="335"/>
    </row>
    <row r="5" spans="1:10" s="5" customFormat="1" ht="5.25" customHeight="1">
      <c r="A5" s="4"/>
      <c r="B5" s="4"/>
      <c r="C5" s="4"/>
      <c r="D5" s="4"/>
      <c r="E5" s="4"/>
      <c r="F5" s="4"/>
      <c r="G5" s="4"/>
      <c r="H5" s="4"/>
      <c r="I5" s="4"/>
      <c r="J5" s="4"/>
    </row>
    <row r="6" spans="1:10" ht="13.5" thickBot="1">
      <c r="F6" s="336" t="s">
        <v>2</v>
      </c>
      <c r="G6" s="336"/>
      <c r="H6" s="337"/>
      <c r="I6" s="337"/>
      <c r="J6" s="337"/>
    </row>
    <row r="7" spans="1:10" ht="37.5" customHeight="1">
      <c r="A7" s="52" t="s">
        <v>3</v>
      </c>
      <c r="B7" s="339"/>
      <c r="C7" s="340"/>
      <c r="D7" s="340"/>
      <c r="E7" s="341"/>
      <c r="F7" s="272" t="s">
        <v>4</v>
      </c>
      <c r="G7" s="342"/>
      <c r="H7" s="342"/>
      <c r="I7" s="342"/>
      <c r="J7" s="343"/>
    </row>
    <row r="8" spans="1:10" ht="31.5" customHeight="1">
      <c r="A8" s="51" t="s">
        <v>5</v>
      </c>
      <c r="B8" s="351"/>
      <c r="C8" s="351"/>
      <c r="D8" s="351"/>
      <c r="E8" s="351"/>
      <c r="F8" s="271" t="s">
        <v>242</v>
      </c>
      <c r="G8" s="351"/>
      <c r="H8" s="351"/>
      <c r="I8" s="351"/>
      <c r="J8" s="351"/>
    </row>
    <row r="9" spans="1:10" ht="31.5" customHeight="1" thickBot="1">
      <c r="A9" s="6" t="s">
        <v>6</v>
      </c>
      <c r="B9" s="351"/>
      <c r="C9" s="351"/>
      <c r="D9" s="351"/>
      <c r="E9" s="351"/>
      <c r="F9" s="51"/>
      <c r="G9" s="351"/>
      <c r="H9" s="351"/>
      <c r="I9" s="351"/>
      <c r="J9" s="351"/>
    </row>
    <row r="10" spans="1:10" ht="37.5" customHeight="1" thickTop="1">
      <c r="A10" s="7" t="s">
        <v>7</v>
      </c>
      <c r="B10" s="344"/>
      <c r="C10" s="345"/>
      <c r="D10" s="345"/>
      <c r="E10" s="345"/>
      <c r="F10" s="345"/>
      <c r="G10" s="345"/>
      <c r="H10" s="345"/>
      <c r="I10" s="345"/>
      <c r="J10" s="346"/>
    </row>
    <row r="11" spans="1:10" ht="37.5" customHeight="1">
      <c r="A11" s="8" t="s">
        <v>8</v>
      </c>
      <c r="B11" s="347"/>
      <c r="C11" s="348"/>
      <c r="D11" s="348"/>
      <c r="E11" s="348"/>
      <c r="F11" s="349"/>
      <c r="G11" s="349"/>
      <c r="H11" s="349"/>
      <c r="I11" s="349"/>
      <c r="J11" s="350"/>
    </row>
    <row r="12" spans="1:10" ht="37.5" customHeight="1">
      <c r="A12" s="8" t="s">
        <v>9</v>
      </c>
      <c r="B12" s="305"/>
      <c r="C12" s="306"/>
      <c r="D12" s="306"/>
      <c r="E12" s="307"/>
      <c r="F12" s="9" t="s">
        <v>10</v>
      </c>
      <c r="G12" s="308"/>
      <c r="H12" s="309"/>
      <c r="I12" s="309"/>
      <c r="J12" s="310"/>
    </row>
    <row r="13" spans="1:10" ht="37.5" customHeight="1" thickBot="1">
      <c r="A13" s="10" t="s">
        <v>243</v>
      </c>
      <c r="B13" s="313" t="s">
        <v>245</v>
      </c>
      <c r="C13" s="314"/>
      <c r="D13" s="313"/>
      <c r="E13" s="314"/>
      <c r="F13" s="11" t="s">
        <v>244</v>
      </c>
      <c r="G13" s="303"/>
      <c r="H13" s="303"/>
      <c r="I13" s="303"/>
      <c r="J13" s="304"/>
    </row>
    <row r="14" spans="1:10" ht="37.5" customHeight="1" thickTop="1" thickBot="1">
      <c r="A14" s="12" t="s">
        <v>11</v>
      </c>
      <c r="B14" s="321">
        <f>IF(G2="専門課程",1/3,2/9)</f>
        <v>0.22222222222222221</v>
      </c>
      <c r="C14" s="322"/>
      <c r="D14" s="323" t="s">
        <v>12</v>
      </c>
      <c r="E14" s="323"/>
      <c r="F14" s="324"/>
      <c r="G14" s="325"/>
      <c r="H14" s="325"/>
      <c r="I14" s="325"/>
      <c r="J14" s="326"/>
    </row>
    <row r="15" spans="1:10" ht="37.5" customHeight="1" thickTop="1">
      <c r="A15" s="7" t="s">
        <v>13</v>
      </c>
      <c r="B15" s="327" t="s">
        <v>14</v>
      </c>
      <c r="C15" s="328"/>
      <c r="D15" s="329"/>
      <c r="E15" s="327" t="s">
        <v>15</v>
      </c>
      <c r="F15" s="328"/>
      <c r="G15" s="329"/>
      <c r="H15" s="327" t="s">
        <v>16</v>
      </c>
      <c r="I15" s="328"/>
      <c r="J15" s="330"/>
    </row>
    <row r="16" spans="1:10" ht="38.25" customHeight="1">
      <c r="A16" s="13" t="s">
        <v>17</v>
      </c>
      <c r="B16" s="14" t="s">
        <v>18</v>
      </c>
      <c r="C16" s="222">
        <f>'03_様式８-2'!H11</f>
        <v>0</v>
      </c>
      <c r="D16" s="15" t="s">
        <v>19</v>
      </c>
      <c r="E16" s="16" t="s">
        <v>20</v>
      </c>
      <c r="F16" s="225">
        <f>'03_様式８-2'!H15</f>
        <v>0</v>
      </c>
      <c r="G16" s="17" t="s">
        <v>19</v>
      </c>
      <c r="H16" s="16" t="s">
        <v>21</v>
      </c>
      <c r="I16" s="227">
        <f>C16+F16</f>
        <v>0</v>
      </c>
      <c r="J16" s="18" t="s">
        <v>19</v>
      </c>
    </row>
    <row r="17" spans="1:11" ht="38.25" customHeight="1">
      <c r="A17" s="13" t="s">
        <v>22</v>
      </c>
      <c r="B17" s="14" t="s">
        <v>23</v>
      </c>
      <c r="C17" s="222">
        <f>'03_様式８-2'!H23</f>
        <v>0</v>
      </c>
      <c r="D17" s="15" t="s">
        <v>19</v>
      </c>
      <c r="E17" s="19" t="s">
        <v>24</v>
      </c>
      <c r="F17" s="225">
        <f>'03_様式８-2'!H28</f>
        <v>0</v>
      </c>
      <c r="G17" s="17" t="s">
        <v>19</v>
      </c>
      <c r="H17" s="19" t="s">
        <v>25</v>
      </c>
      <c r="I17" s="227">
        <f>C17+F17</f>
        <v>0</v>
      </c>
      <c r="J17" s="18"/>
    </row>
    <row r="18" spans="1:11" ht="37.5" customHeight="1" thickBot="1">
      <c r="A18" s="13" t="s">
        <v>26</v>
      </c>
      <c r="B18" s="14" t="s">
        <v>27</v>
      </c>
      <c r="C18" s="222">
        <f>'03_様式８-2'!H41</f>
        <v>0</v>
      </c>
      <c r="D18" s="15" t="s">
        <v>19</v>
      </c>
      <c r="E18" s="19" t="s">
        <v>28</v>
      </c>
      <c r="F18" s="222">
        <f>'03_様式８-2'!H48</f>
        <v>0</v>
      </c>
      <c r="G18" s="15" t="s">
        <v>19</v>
      </c>
      <c r="H18" s="19" t="s">
        <v>29</v>
      </c>
      <c r="I18" s="222">
        <f>C18+F18</f>
        <v>0</v>
      </c>
      <c r="J18" s="20" t="s">
        <v>19</v>
      </c>
    </row>
    <row r="19" spans="1:11" ht="37.5" customHeight="1" thickTop="1">
      <c r="A19" s="21" t="s">
        <v>30</v>
      </c>
      <c r="B19" s="22" t="s">
        <v>31</v>
      </c>
      <c r="C19" s="223">
        <f>SUM(C16:C18)</f>
        <v>0</v>
      </c>
      <c r="D19" s="23" t="s">
        <v>19</v>
      </c>
      <c r="E19" s="24" t="s">
        <v>32</v>
      </c>
      <c r="F19" s="226">
        <f>I19-C19</f>
        <v>0</v>
      </c>
      <c r="G19" s="25" t="s">
        <v>19</v>
      </c>
      <c r="H19" s="24" t="s">
        <v>33</v>
      </c>
      <c r="I19" s="226">
        <f>'03_様式８-2'!H50</f>
        <v>0</v>
      </c>
      <c r="J19" s="26" t="s">
        <v>19</v>
      </c>
      <c r="K19" s="27" t="s">
        <v>233</v>
      </c>
    </row>
    <row r="20" spans="1:11" ht="37.5" customHeight="1" thickBot="1">
      <c r="A20" s="10" t="s">
        <v>34</v>
      </c>
      <c r="B20" s="28" t="s">
        <v>35</v>
      </c>
      <c r="C20" s="224">
        <f>ROUNDDOWN(C19*B14,-3)</f>
        <v>0</v>
      </c>
      <c r="D20" s="29" t="s">
        <v>19</v>
      </c>
      <c r="E20" s="30"/>
      <c r="F20" s="311" t="s">
        <v>36</v>
      </c>
      <c r="G20" s="312"/>
      <c r="H20" s="31" t="s">
        <v>37</v>
      </c>
      <c r="I20" s="224">
        <f>I19-C20</f>
        <v>0</v>
      </c>
      <c r="J20" s="32" t="s">
        <v>19</v>
      </c>
    </row>
    <row r="21" spans="1:11" ht="117.75" customHeight="1" thickTop="1">
      <c r="A21" s="33" t="s">
        <v>38</v>
      </c>
      <c r="B21" s="315"/>
      <c r="C21" s="316"/>
      <c r="D21" s="316"/>
      <c r="E21" s="316"/>
      <c r="F21" s="316"/>
      <c r="G21" s="316"/>
      <c r="H21" s="316"/>
      <c r="I21" s="316"/>
      <c r="J21" s="317"/>
    </row>
    <row r="22" spans="1:11" ht="91.5" customHeight="1" thickBot="1">
      <c r="A22" s="34" t="s">
        <v>39</v>
      </c>
      <c r="B22" s="318"/>
      <c r="C22" s="319"/>
      <c r="D22" s="319"/>
      <c r="E22" s="319"/>
      <c r="F22" s="319"/>
      <c r="G22" s="319"/>
      <c r="H22" s="319"/>
      <c r="I22" s="319"/>
      <c r="J22" s="320"/>
    </row>
  </sheetData>
  <mergeCells count="27">
    <mergeCell ref="B7:E7"/>
    <mergeCell ref="G7:J7"/>
    <mergeCell ref="B10:J10"/>
    <mergeCell ref="B11:J11"/>
    <mergeCell ref="B8:E8"/>
    <mergeCell ref="G8:J8"/>
    <mergeCell ref="B9:E9"/>
    <mergeCell ref="G9:J9"/>
    <mergeCell ref="G2:J2"/>
    <mergeCell ref="A4:J4"/>
    <mergeCell ref="F6:G6"/>
    <mergeCell ref="H6:J6"/>
    <mergeCell ref="G1:J1"/>
    <mergeCell ref="B21:J21"/>
    <mergeCell ref="B22:J22"/>
    <mergeCell ref="B14:C14"/>
    <mergeCell ref="D14:E14"/>
    <mergeCell ref="F14:J14"/>
    <mergeCell ref="B15:D15"/>
    <mergeCell ref="E15:G15"/>
    <mergeCell ref="H15:J15"/>
    <mergeCell ref="G13:J13"/>
    <mergeCell ref="B12:E12"/>
    <mergeCell ref="G12:J12"/>
    <mergeCell ref="F20:G20"/>
    <mergeCell ref="B13:C13"/>
    <mergeCell ref="D13:E13"/>
  </mergeCells>
  <phoneticPr fontId="9"/>
  <conditionalFormatting sqref="D13:E13">
    <cfRule type="expression" dxfId="6" priority="1">
      <formula>$E$28&lt;&gt;""</formula>
    </cfRule>
  </conditionalFormatting>
  <conditionalFormatting sqref="G2:J2 H6:J6 G7:J8 B7:E9 B10:J11 B12:E12 G12:J13 B21:J21">
    <cfRule type="cellIs" dxfId="5" priority="2" operator="equal">
      <formula>""</formula>
    </cfRule>
  </conditionalFormatting>
  <conditionalFormatting sqref="K20">
    <cfRule type="expression" dxfId="3" priority="3">
      <formula>IF(G3="専門課程",C20&gt;=10000000,IF(G3="高等課程",C20&gt;=10000000))</formula>
    </cfRule>
  </conditionalFormatting>
  <dataValidations count="3">
    <dataValidation type="list" allowBlank="1" showInputMessage="1" showErrorMessage="1" sqref="G12:J12" xr:uid="{00000000-0002-0000-0000-000001000000}">
      <formula1>"SRC,RC,S,W"</formula1>
    </dataValidation>
    <dataValidation type="list" allowBlank="1" showInputMessage="1" showErrorMessage="1" sqref="G2:J2" xr:uid="{03D74F6C-3D8C-4719-A240-F7802F452100}">
      <formula1>"専門課程,高等課程"</formula1>
    </dataValidation>
    <dataValidation type="list" allowBlank="1" showInputMessage="1" showErrorMessage="1" sqref="D13:E13" xr:uid="{E77488EF-6E4D-4966-8CA8-ACB8C3241B15}">
      <formula1>"上旬,中旬,下旬"</formula1>
    </dataValidation>
  </dataValidations>
  <printOptions horizontalCentered="1"/>
  <pageMargins left="0.78740157480314965" right="0.59055118110236227" top="0.78740157480314965" bottom="0.78740157480314965" header="0.51181102362204722" footer="0.51181102362204722"/>
  <pageSetup paperSize="9" scale="94"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1BC82498-6582-450D-8803-CFFBAFCE0542}">
            <xm:f>'05_見積書整理表'!O64=$C$19</xm:f>
            <x14:dxf>
              <font>
                <color rgb="FFFF0000"/>
              </font>
            </x14:dxf>
          </x14:cfRule>
          <xm:sqref>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pageSetUpPr fitToPage="1"/>
  </sheetPr>
  <dimension ref="A1:K52"/>
  <sheetViews>
    <sheetView view="pageBreakPreview" zoomScale="70" zoomScaleNormal="75" zoomScaleSheetLayoutView="70" workbookViewId="0">
      <selection activeCell="K11" sqref="K11"/>
    </sheetView>
  </sheetViews>
  <sheetFormatPr defaultColWidth="9" defaultRowHeight="13"/>
  <cols>
    <col min="1" max="3" width="4.453125" style="37" customWidth="1"/>
    <col min="4" max="6" width="26.90625" style="37" customWidth="1"/>
    <col min="7" max="7" width="31" style="37" bestFit="1" customWidth="1"/>
    <col min="8" max="8" width="22.453125" style="48" customWidth="1"/>
    <col min="9" max="9" width="7.36328125" style="37" customWidth="1"/>
    <col min="10" max="16384" width="9" style="37"/>
  </cols>
  <sheetData>
    <row r="1" spans="1:11" customFormat="1" ht="17" thickBot="1">
      <c r="G1" s="35"/>
      <c r="H1" s="58" t="s">
        <v>40</v>
      </c>
      <c r="I1" s="400"/>
      <c r="J1" s="400"/>
      <c r="K1" s="400"/>
    </row>
    <row r="2" spans="1:11" customFormat="1" ht="18" customHeight="1" thickBot="1">
      <c r="B2" s="1"/>
      <c r="C2" s="1"/>
      <c r="D2" s="1"/>
      <c r="E2" s="1"/>
      <c r="F2" s="2"/>
      <c r="G2" s="3" t="s">
        <v>1</v>
      </c>
      <c r="H2" s="229">
        <f>'02_様式８-1'!G2</f>
        <v>0</v>
      </c>
    </row>
    <row r="3" spans="1:11" customFormat="1" ht="6.75" customHeight="1"/>
    <row r="4" spans="1:11" ht="19.5" thickBot="1">
      <c r="A4" s="401" t="s">
        <v>41</v>
      </c>
      <c r="B4" s="401"/>
      <c r="C4" s="401"/>
      <c r="D4" s="401"/>
      <c r="E4" s="401"/>
      <c r="F4" s="401"/>
      <c r="G4" s="401"/>
      <c r="H4" s="401"/>
      <c r="I4" s="36"/>
      <c r="J4" s="36"/>
      <c r="K4" s="36"/>
    </row>
    <row r="5" spans="1:11" ht="31.5" customHeight="1" thickBot="1">
      <c r="A5" s="402" t="s">
        <v>7</v>
      </c>
      <c r="B5" s="403"/>
      <c r="C5" s="403"/>
      <c r="D5" s="403"/>
      <c r="E5" s="404"/>
      <c r="F5" s="405">
        <f>'02_様式８-1'!B10</f>
        <v>0</v>
      </c>
      <c r="G5" s="406"/>
      <c r="H5" s="407"/>
      <c r="I5" s="49"/>
    </row>
    <row r="6" spans="1:11" ht="25.5" customHeight="1">
      <c r="A6" s="410" t="s">
        <v>42</v>
      </c>
      <c r="B6" s="63"/>
      <c r="C6" s="9" t="s">
        <v>43</v>
      </c>
      <c r="D6" s="371" t="s">
        <v>44</v>
      </c>
      <c r="E6" s="371"/>
      <c r="F6" s="372"/>
      <c r="G6" s="70" t="s">
        <v>45</v>
      </c>
      <c r="H6" s="71" t="s">
        <v>46</v>
      </c>
      <c r="I6" s="49"/>
    </row>
    <row r="7" spans="1:11" ht="25.5" customHeight="1">
      <c r="A7" s="411"/>
      <c r="B7" s="355" t="s">
        <v>47</v>
      </c>
      <c r="C7" s="203" t="s">
        <v>230</v>
      </c>
      <c r="D7" s="375" t="str">
        <f>_xlfn.XLOOKUP(C7,'05_見積書整理表'!B:B,'05_見積書整理表'!D:D,"")</f>
        <v/>
      </c>
      <c r="E7" s="375"/>
      <c r="F7" s="375"/>
      <c r="G7" s="230" t="str">
        <f>_xlfn.XLOOKUP(C7,'05_見積書整理表'!B:B,'05_見積書整理表'!G:G,"")</f>
        <v/>
      </c>
      <c r="H7" s="231" t="str">
        <f>_xlfn.XLOOKUP(C7,'05_見積書整理表'!B:B,'05_見積書整理表'!O:O,"")</f>
        <v/>
      </c>
      <c r="I7" s="49"/>
    </row>
    <row r="8" spans="1:11" ht="25.5" customHeight="1">
      <c r="A8" s="411"/>
      <c r="B8" s="356"/>
      <c r="C8" s="203" t="s">
        <v>231</v>
      </c>
      <c r="D8" s="375" t="str">
        <f>_xlfn.XLOOKUP(C8,'05_見積書整理表'!B:B,'05_見積書整理表'!D:D,"")</f>
        <v/>
      </c>
      <c r="E8" s="375"/>
      <c r="F8" s="375"/>
      <c r="G8" s="230" t="str">
        <f>_xlfn.XLOOKUP(C8,'05_見積書整理表'!B:B,'05_見積書整理表'!G:G,"")</f>
        <v/>
      </c>
      <c r="H8" s="231" t="str">
        <f>_xlfn.XLOOKUP(C8,'05_見積書整理表'!B:B,'05_見積書整理表'!O:O,"")</f>
        <v/>
      </c>
      <c r="I8" s="49"/>
    </row>
    <row r="9" spans="1:11" ht="25.5" customHeight="1">
      <c r="A9" s="411"/>
      <c r="B9" s="356"/>
      <c r="C9" s="203" t="s">
        <v>232</v>
      </c>
      <c r="D9" s="375" t="str">
        <f>_xlfn.XLOOKUP(C9,'05_見積書整理表'!B:B,'05_見積書整理表'!D:D,"")</f>
        <v/>
      </c>
      <c r="E9" s="375"/>
      <c r="F9" s="375"/>
      <c r="G9" s="230" t="str">
        <f>_xlfn.XLOOKUP(C9,'05_見積書整理表'!B:B,'05_見積書整理表'!G:G,"")</f>
        <v/>
      </c>
      <c r="H9" s="231" t="str">
        <f>_xlfn.XLOOKUP(C9,'05_見積書整理表'!B:B,'05_見積書整理表'!O:O,"")</f>
        <v/>
      </c>
      <c r="I9" s="49"/>
    </row>
    <row r="10" spans="1:11" ht="25.5" customHeight="1">
      <c r="A10" s="411"/>
      <c r="B10" s="356"/>
      <c r="C10" s="69"/>
      <c r="D10" s="368" t="s">
        <v>234</v>
      </c>
      <c r="E10" s="369"/>
      <c r="F10" s="370"/>
      <c r="G10" s="204"/>
      <c r="H10" s="205"/>
      <c r="I10" s="49"/>
    </row>
    <row r="11" spans="1:11" ht="25.5" customHeight="1">
      <c r="A11" s="411"/>
      <c r="B11" s="357"/>
      <c r="C11" s="69"/>
      <c r="D11" s="376"/>
      <c r="E11" s="377"/>
      <c r="F11" s="378"/>
      <c r="G11" s="202" t="s">
        <v>48</v>
      </c>
      <c r="H11" s="232">
        <f>SUM(H7:H10)</f>
        <v>0</v>
      </c>
      <c r="I11" s="49"/>
    </row>
    <row r="12" spans="1:11" ht="25.5" customHeight="1">
      <c r="A12" s="411"/>
      <c r="B12" s="355" t="s">
        <v>49</v>
      </c>
      <c r="C12" s="352"/>
      <c r="D12" s="379"/>
      <c r="E12" s="380"/>
      <c r="F12" s="381"/>
      <c r="G12" s="79"/>
      <c r="H12" s="77"/>
      <c r="I12" s="49"/>
    </row>
    <row r="13" spans="1:11" ht="25.5" customHeight="1">
      <c r="A13" s="411"/>
      <c r="B13" s="356"/>
      <c r="C13" s="353"/>
      <c r="D13" s="382"/>
      <c r="E13" s="383"/>
      <c r="F13" s="384"/>
      <c r="G13" s="80"/>
      <c r="H13" s="78"/>
      <c r="I13" s="49"/>
    </row>
    <row r="14" spans="1:11" ht="25.5" customHeight="1">
      <c r="A14" s="411"/>
      <c r="B14" s="356"/>
      <c r="C14" s="353"/>
      <c r="D14" s="367" t="s">
        <v>234</v>
      </c>
      <c r="E14" s="367"/>
      <c r="F14" s="367"/>
      <c r="G14" s="204"/>
      <c r="H14" s="205"/>
      <c r="I14" s="49"/>
    </row>
    <row r="15" spans="1:11" ht="25.5" customHeight="1">
      <c r="A15" s="411"/>
      <c r="B15" s="357"/>
      <c r="C15" s="354"/>
      <c r="D15" s="367"/>
      <c r="E15" s="367"/>
      <c r="F15" s="367"/>
      <c r="G15" s="210" t="s">
        <v>236</v>
      </c>
      <c r="H15" s="239"/>
      <c r="I15" s="49"/>
    </row>
    <row r="16" spans="1:11" ht="31.5" customHeight="1" thickBot="1">
      <c r="A16" s="412"/>
      <c r="B16" s="66"/>
      <c r="C16" s="66"/>
      <c r="D16" s="66"/>
      <c r="E16" s="66"/>
      <c r="F16" s="67"/>
      <c r="G16" s="209" t="s">
        <v>50</v>
      </c>
      <c r="H16" s="233">
        <f>H11+H15</f>
        <v>0</v>
      </c>
      <c r="I16" s="49"/>
    </row>
    <row r="17" spans="1:10" ht="25.5" customHeight="1">
      <c r="A17" s="408" t="s">
        <v>51</v>
      </c>
      <c r="B17" s="63"/>
      <c r="C17" s="9" t="s">
        <v>43</v>
      </c>
      <c r="D17" s="371" t="s">
        <v>44</v>
      </c>
      <c r="E17" s="371"/>
      <c r="F17" s="372"/>
      <c r="G17" s="68" t="s">
        <v>45</v>
      </c>
      <c r="H17" s="38" t="s">
        <v>46</v>
      </c>
    </row>
    <row r="18" spans="1:10" ht="25.5" customHeight="1">
      <c r="A18" s="408"/>
      <c r="B18" s="398" t="s">
        <v>47</v>
      </c>
      <c r="C18" s="201">
        <v>1</v>
      </c>
      <c r="D18" s="365" t="str">
        <f>_xlfn.XLOOKUP(C18,'05_見積書整理表'!B:B,'05_見積書整理表'!D:D,"")</f>
        <v/>
      </c>
      <c r="E18" s="365"/>
      <c r="F18" s="365"/>
      <c r="G18" s="230" t="str">
        <f>_xlfn.XLOOKUP(C18,'05_見積書整理表'!B:B,'05_見積書整理表'!G:G,"")</f>
        <v/>
      </c>
      <c r="H18" s="231" t="str">
        <f>_xlfn.XLOOKUP(C18,'05_見積書整理表'!B:B,'05_見積書整理表'!O:O,"")</f>
        <v/>
      </c>
    </row>
    <row r="19" spans="1:10" ht="25.5" customHeight="1">
      <c r="A19" s="408"/>
      <c r="B19" s="390"/>
      <c r="C19" s="201">
        <v>2</v>
      </c>
      <c r="D19" s="365" t="str">
        <f>_xlfn.XLOOKUP(C19,'05_見積書整理表'!B:B,'05_見積書整理表'!D:D,"")</f>
        <v/>
      </c>
      <c r="E19" s="365"/>
      <c r="F19" s="365"/>
      <c r="G19" s="230" t="str">
        <f>_xlfn.XLOOKUP(C19,'05_見積書整理表'!B:B,'05_見積書整理表'!G:G,"")</f>
        <v/>
      </c>
      <c r="H19" s="231" t="str">
        <f>_xlfn.XLOOKUP(C19,'05_見積書整理表'!B:B,'05_見積書整理表'!O:O,"")</f>
        <v/>
      </c>
    </row>
    <row r="20" spans="1:10" ht="25.5" customHeight="1">
      <c r="A20" s="408"/>
      <c r="B20" s="390"/>
      <c r="C20" s="201">
        <v>3</v>
      </c>
      <c r="D20" s="365" t="str">
        <f>_xlfn.XLOOKUP(C20,'05_見積書整理表'!B:B,'05_見積書整理表'!D:D,"")</f>
        <v/>
      </c>
      <c r="E20" s="365"/>
      <c r="F20" s="365"/>
      <c r="G20" s="230" t="str">
        <f>_xlfn.XLOOKUP(C20,'05_見積書整理表'!B:B,'05_見積書整理表'!G:G,"")</f>
        <v/>
      </c>
      <c r="H20" s="231" t="str">
        <f>_xlfn.XLOOKUP(C20,'05_見積書整理表'!B:B,'05_見積書整理表'!O:O,"")</f>
        <v/>
      </c>
    </row>
    <row r="21" spans="1:10" ht="25.5" customHeight="1">
      <c r="A21" s="408"/>
      <c r="B21" s="390"/>
      <c r="C21" s="201">
        <v>4</v>
      </c>
      <c r="D21" s="365" t="str">
        <f>_xlfn.XLOOKUP(C21,'05_見積書整理表'!B:B,'05_見積書整理表'!D:D,"")</f>
        <v/>
      </c>
      <c r="E21" s="365"/>
      <c r="F21" s="365"/>
      <c r="G21" s="230" t="str">
        <f>_xlfn.XLOOKUP(C21,'05_見積書整理表'!B:B,'05_見積書整理表'!G:G,"")</f>
        <v/>
      </c>
      <c r="H21" s="231" t="str">
        <f>_xlfn.XLOOKUP(C21,'05_見積書整理表'!B:B,'05_見積書整理表'!O:O,"")</f>
        <v/>
      </c>
      <c r="J21" s="40"/>
    </row>
    <row r="22" spans="1:10" ht="25.5" customHeight="1">
      <c r="A22" s="408"/>
      <c r="B22" s="390"/>
      <c r="C22" s="62"/>
      <c r="D22" s="364" t="s">
        <v>234</v>
      </c>
      <c r="E22" s="364"/>
      <c r="F22" s="364"/>
      <c r="G22" s="204"/>
      <c r="H22" s="205"/>
      <c r="J22" s="40"/>
    </row>
    <row r="23" spans="1:10" ht="25.5" customHeight="1">
      <c r="A23" s="408"/>
      <c r="B23" s="391"/>
      <c r="C23" s="62"/>
      <c r="D23" s="366"/>
      <c r="E23" s="366"/>
      <c r="F23" s="366"/>
      <c r="G23" s="210" t="s">
        <v>52</v>
      </c>
      <c r="H23" s="234">
        <f>SUM(H18:H22)</f>
        <v>0</v>
      </c>
    </row>
    <row r="24" spans="1:10" ht="25.5" customHeight="1">
      <c r="A24" s="408"/>
      <c r="B24" s="390" t="s">
        <v>49</v>
      </c>
      <c r="C24" s="358"/>
      <c r="D24" s="361"/>
      <c r="E24" s="362"/>
      <c r="F24" s="363"/>
      <c r="G24" s="74"/>
      <c r="H24" s="73"/>
    </row>
    <row r="25" spans="1:10" ht="25.5" customHeight="1">
      <c r="A25" s="408"/>
      <c r="B25" s="390"/>
      <c r="C25" s="359"/>
      <c r="D25" s="361"/>
      <c r="E25" s="362"/>
      <c r="F25" s="363"/>
      <c r="G25" s="74"/>
      <c r="H25" s="72"/>
    </row>
    <row r="26" spans="1:10" ht="25.5" customHeight="1">
      <c r="A26" s="408"/>
      <c r="B26" s="390"/>
      <c r="C26" s="359"/>
      <c r="D26" s="361"/>
      <c r="E26" s="362"/>
      <c r="F26" s="363"/>
      <c r="G26" s="74"/>
      <c r="H26" s="72"/>
    </row>
    <row r="27" spans="1:10" ht="25.5" customHeight="1">
      <c r="A27" s="408"/>
      <c r="B27" s="390"/>
      <c r="C27" s="359"/>
      <c r="D27" s="364" t="s">
        <v>234</v>
      </c>
      <c r="E27" s="364"/>
      <c r="F27" s="364"/>
      <c r="G27" s="218"/>
      <c r="H27" s="219"/>
    </row>
    <row r="28" spans="1:10" ht="25.5" customHeight="1">
      <c r="A28" s="408"/>
      <c r="B28" s="391"/>
      <c r="C28" s="360"/>
      <c r="D28" s="366"/>
      <c r="E28" s="366"/>
      <c r="F28" s="366"/>
      <c r="G28" s="210" t="s">
        <v>53</v>
      </c>
      <c r="H28" s="239"/>
    </row>
    <row r="29" spans="1:10" ht="25.5" customHeight="1" thickBot="1">
      <c r="A29" s="409"/>
      <c r="B29" s="41"/>
      <c r="C29" s="41"/>
      <c r="D29" s="208"/>
      <c r="E29" s="208"/>
      <c r="F29" s="208"/>
      <c r="G29" s="209" t="s">
        <v>54</v>
      </c>
      <c r="H29" s="233">
        <f>H23+H28</f>
        <v>0</v>
      </c>
    </row>
    <row r="30" spans="1:10" ht="25.5" customHeight="1">
      <c r="A30" s="394" t="s">
        <v>26</v>
      </c>
      <c r="B30" s="63"/>
      <c r="C30" s="9" t="s">
        <v>43</v>
      </c>
      <c r="D30" s="82" t="s">
        <v>55</v>
      </c>
      <c r="E30" s="396" t="s">
        <v>56</v>
      </c>
      <c r="F30" s="397"/>
      <c r="G30" s="42" t="s">
        <v>57</v>
      </c>
      <c r="H30" s="43" t="s">
        <v>46</v>
      </c>
    </row>
    <row r="31" spans="1:10" ht="25.5" customHeight="1">
      <c r="A31" s="394"/>
      <c r="B31" s="398" t="s">
        <v>47</v>
      </c>
      <c r="C31" s="201" t="s">
        <v>18</v>
      </c>
      <c r="D31" s="235" t="str">
        <f>_xlfn.XLOOKUP(C31,'05_見積書整理表'!B:B,'05_見積書整理表'!D:D,"")</f>
        <v/>
      </c>
      <c r="E31" s="373"/>
      <c r="F31" s="374"/>
      <c r="G31" s="230" t="str">
        <f>_xlfn.XLOOKUP(C31,'05_見積書整理表'!B:B,'05_見積書整理表'!G:G,"")</f>
        <v/>
      </c>
      <c r="H31" s="231" t="str">
        <f>_xlfn.XLOOKUP(C31,'05_見積書整理表'!B:B,'05_見積書整理表'!O:O,"")</f>
        <v/>
      </c>
    </row>
    <row r="32" spans="1:10" ht="25.5" customHeight="1">
      <c r="A32" s="394"/>
      <c r="B32" s="390"/>
      <c r="C32" s="201" t="s">
        <v>20</v>
      </c>
      <c r="D32" s="235" t="str">
        <f>_xlfn.XLOOKUP(C32,'05_見積書整理表'!B:B,'05_見積書整理表'!D:D,"")</f>
        <v/>
      </c>
      <c r="E32" s="373"/>
      <c r="F32" s="374"/>
      <c r="G32" s="230" t="str">
        <f>_xlfn.XLOOKUP(C32,'05_見積書整理表'!B:B,'05_見積書整理表'!G:G,"")</f>
        <v/>
      </c>
      <c r="H32" s="231" t="str">
        <f>_xlfn.XLOOKUP(C32,'05_見積書整理表'!B:B,'05_見積書整理表'!O:O,"")</f>
        <v/>
      </c>
    </row>
    <row r="33" spans="1:11" ht="25.5" customHeight="1">
      <c r="A33" s="394"/>
      <c r="B33" s="390"/>
      <c r="C33" s="201" t="s">
        <v>21</v>
      </c>
      <c r="D33" s="235" t="str">
        <f>_xlfn.XLOOKUP(C33,'05_見積書整理表'!B:B,'05_見積書整理表'!D:D,"")</f>
        <v/>
      </c>
      <c r="E33" s="373"/>
      <c r="F33" s="374"/>
      <c r="G33" s="230" t="str">
        <f>_xlfn.XLOOKUP(C33,'05_見積書整理表'!B:B,'05_見積書整理表'!G:G,"")</f>
        <v/>
      </c>
      <c r="H33" s="231" t="str">
        <f>_xlfn.XLOOKUP(C33,'05_見積書整理表'!B:B,'05_見積書整理表'!O:O,"")</f>
        <v/>
      </c>
    </row>
    <row r="34" spans="1:11" ht="25.5" customHeight="1">
      <c r="A34" s="394"/>
      <c r="B34" s="390"/>
      <c r="C34" s="201" t="s">
        <v>23</v>
      </c>
      <c r="D34" s="235" t="str">
        <f>_xlfn.XLOOKUP(C34,'05_見積書整理表'!B:B,'05_見積書整理表'!D:D,"")</f>
        <v/>
      </c>
      <c r="E34" s="373"/>
      <c r="F34" s="374"/>
      <c r="G34" s="230" t="str">
        <f>_xlfn.XLOOKUP(C34,'05_見積書整理表'!B:B,'05_見積書整理表'!G:G,"")</f>
        <v/>
      </c>
      <c r="H34" s="231" t="str">
        <f>_xlfn.XLOOKUP(C34,'05_見積書整理表'!B:B,'05_見積書整理表'!O:O,"")</f>
        <v/>
      </c>
    </row>
    <row r="35" spans="1:11" ht="25.5" customHeight="1">
      <c r="A35" s="394"/>
      <c r="B35" s="390"/>
      <c r="C35" s="201" t="s">
        <v>24</v>
      </c>
      <c r="D35" s="235" t="str">
        <f>_xlfn.XLOOKUP(C35,'05_見積書整理表'!B:B,'05_見積書整理表'!D:D,"")</f>
        <v/>
      </c>
      <c r="E35" s="373"/>
      <c r="F35" s="374"/>
      <c r="G35" s="230" t="str">
        <f>_xlfn.XLOOKUP(C35,'05_見積書整理表'!B:B,'05_見積書整理表'!G:G,"")</f>
        <v/>
      </c>
      <c r="H35" s="231" t="str">
        <f>_xlfn.XLOOKUP(C35,'05_見積書整理表'!B:B,'05_見積書整理表'!O:O,"")</f>
        <v/>
      </c>
    </row>
    <row r="36" spans="1:11" ht="25.5" customHeight="1">
      <c r="A36" s="394"/>
      <c r="B36" s="390"/>
      <c r="C36" s="201" t="s">
        <v>25</v>
      </c>
      <c r="D36" s="235" t="str">
        <f>_xlfn.XLOOKUP(C36,'05_見積書整理表'!B:B,'05_見積書整理表'!D:D,"")</f>
        <v/>
      </c>
      <c r="E36" s="373"/>
      <c r="F36" s="374"/>
      <c r="G36" s="230" t="str">
        <f>_xlfn.XLOOKUP(C36,'05_見積書整理表'!B:B,'05_見積書整理表'!G:G,"")</f>
        <v/>
      </c>
      <c r="H36" s="231" t="str">
        <f>_xlfn.XLOOKUP(C36,'05_見積書整理表'!B:B,'05_見積書整理表'!O:O,"")</f>
        <v/>
      </c>
    </row>
    <row r="37" spans="1:11" ht="25.5" customHeight="1">
      <c r="A37" s="394"/>
      <c r="B37" s="390"/>
      <c r="C37" s="201" t="s">
        <v>27</v>
      </c>
      <c r="D37" s="235" t="str">
        <f>_xlfn.XLOOKUP(C37,'05_見積書整理表'!B:B,'05_見積書整理表'!D:D,"")</f>
        <v/>
      </c>
      <c r="E37" s="373"/>
      <c r="F37" s="374"/>
      <c r="G37" s="230" t="str">
        <f>_xlfn.XLOOKUP(C37,'05_見積書整理表'!B:B,'05_見積書整理表'!G:G,"")</f>
        <v/>
      </c>
      <c r="H37" s="231" t="str">
        <f>_xlfn.XLOOKUP(C37,'05_見積書整理表'!B:B,'05_見積書整理表'!O:O,"")</f>
        <v/>
      </c>
    </row>
    <row r="38" spans="1:11" ht="25.5" customHeight="1">
      <c r="A38" s="394"/>
      <c r="B38" s="390"/>
      <c r="C38" s="201" t="s">
        <v>28</v>
      </c>
      <c r="D38" s="235" t="str">
        <f>_xlfn.XLOOKUP(C38,'05_見積書整理表'!B:B,'05_見積書整理表'!D:D,"")</f>
        <v/>
      </c>
      <c r="E38" s="373"/>
      <c r="F38" s="374"/>
      <c r="G38" s="230" t="str">
        <f>_xlfn.XLOOKUP(C38,'05_見積書整理表'!B:B,'05_見積書整理表'!G:G,"")</f>
        <v/>
      </c>
      <c r="H38" s="231" t="str">
        <f>_xlfn.XLOOKUP(C38,'05_見積書整理表'!B:B,'05_見積書整理表'!O:O,"")</f>
        <v/>
      </c>
    </row>
    <row r="39" spans="1:11" ht="25.5" customHeight="1">
      <c r="A39" s="394"/>
      <c r="B39" s="390"/>
      <c r="C39" s="201" t="s">
        <v>29</v>
      </c>
      <c r="D39" s="235" t="str">
        <f>_xlfn.XLOOKUP(C39,'05_見積書整理表'!B:B,'05_見積書整理表'!D:D,"")</f>
        <v/>
      </c>
      <c r="E39" s="373"/>
      <c r="F39" s="374"/>
      <c r="G39" s="230" t="str">
        <f>_xlfn.XLOOKUP(C39,'05_見積書整理表'!B:B,'05_見積書整理表'!G:G,"")</f>
        <v/>
      </c>
      <c r="H39" s="231" t="str">
        <f>_xlfn.XLOOKUP(C39,'05_見積書整理表'!B:B,'05_見積書整理表'!O:O,"")</f>
        <v/>
      </c>
    </row>
    <row r="40" spans="1:11" ht="25.5" customHeight="1">
      <c r="A40" s="394"/>
      <c r="B40" s="390"/>
      <c r="C40" s="83"/>
      <c r="D40" s="213"/>
      <c r="E40" s="373" t="s">
        <v>234</v>
      </c>
      <c r="F40" s="374"/>
      <c r="G40" s="214"/>
      <c r="H40" s="211"/>
    </row>
    <row r="41" spans="1:11" ht="25.5" customHeight="1">
      <c r="A41" s="394"/>
      <c r="B41" s="391"/>
      <c r="C41" s="83"/>
      <c r="D41" s="45"/>
      <c r="E41" s="388"/>
      <c r="F41" s="389"/>
      <c r="G41" s="206" t="s">
        <v>58</v>
      </c>
      <c r="H41" s="236">
        <f>SUM(H31:H40)</f>
        <v>0</v>
      </c>
    </row>
    <row r="42" spans="1:11" ht="25.5" customHeight="1">
      <c r="A42" s="394"/>
      <c r="B42" s="390" t="s">
        <v>49</v>
      </c>
      <c r="C42" s="358"/>
      <c r="D42" s="44"/>
      <c r="E42" s="392"/>
      <c r="F42" s="393"/>
      <c r="G42" s="76"/>
      <c r="H42" s="39"/>
    </row>
    <row r="43" spans="1:11" ht="25.5" customHeight="1">
      <c r="A43" s="394"/>
      <c r="B43" s="390"/>
      <c r="C43" s="359"/>
      <c r="D43" s="44"/>
      <c r="E43" s="361"/>
      <c r="F43" s="363"/>
      <c r="G43" s="75"/>
      <c r="H43" s="39"/>
    </row>
    <row r="44" spans="1:11" ht="25.5" customHeight="1">
      <c r="A44" s="394"/>
      <c r="B44" s="390"/>
      <c r="C44" s="359"/>
      <c r="D44" s="44"/>
      <c r="E44" s="361"/>
      <c r="F44" s="363"/>
      <c r="G44" s="75"/>
      <c r="H44" s="39"/>
    </row>
    <row r="45" spans="1:11" ht="25.5" customHeight="1">
      <c r="A45" s="394"/>
      <c r="B45" s="390"/>
      <c r="C45" s="359"/>
      <c r="D45" s="44"/>
      <c r="E45" s="361"/>
      <c r="F45" s="363"/>
      <c r="G45" s="75"/>
      <c r="H45" s="39"/>
    </row>
    <row r="46" spans="1:11" ht="25.5" customHeight="1">
      <c r="A46" s="394"/>
      <c r="B46" s="390"/>
      <c r="C46" s="359"/>
      <c r="D46" s="44"/>
      <c r="E46" s="361"/>
      <c r="F46" s="363"/>
      <c r="G46" s="75"/>
      <c r="H46" s="39"/>
      <c r="K46" s="238"/>
    </row>
    <row r="47" spans="1:11" ht="25.5" customHeight="1">
      <c r="A47" s="394"/>
      <c r="B47" s="390"/>
      <c r="C47" s="359"/>
      <c r="D47" s="212"/>
      <c r="E47" s="364" t="s">
        <v>234</v>
      </c>
      <c r="F47" s="364"/>
      <c r="G47" s="216"/>
      <c r="H47" s="217"/>
    </row>
    <row r="48" spans="1:11" ht="25.5" customHeight="1">
      <c r="A48" s="394"/>
      <c r="B48" s="391"/>
      <c r="C48" s="360"/>
      <c r="D48" s="212"/>
      <c r="E48" s="399"/>
      <c r="F48" s="399"/>
      <c r="G48" s="210" t="s">
        <v>59</v>
      </c>
      <c r="H48" s="239"/>
    </row>
    <row r="49" spans="1:8" ht="25.5" customHeight="1" thickBot="1">
      <c r="A49" s="395"/>
      <c r="B49" s="46"/>
      <c r="C49" s="46"/>
      <c r="G49" s="215" t="s">
        <v>60</v>
      </c>
      <c r="H49" s="232">
        <f>H41+H48</f>
        <v>0</v>
      </c>
    </row>
    <row r="50" spans="1:8" ht="25.5" customHeight="1" thickTop="1" thickBot="1">
      <c r="A50" s="385"/>
      <c r="B50" s="386"/>
      <c r="C50" s="386"/>
      <c r="D50" s="386"/>
      <c r="E50" s="386"/>
      <c r="F50" s="387"/>
      <c r="G50" s="50" t="s">
        <v>61</v>
      </c>
      <c r="H50" s="237">
        <f>H16+H29+H49</f>
        <v>0</v>
      </c>
    </row>
    <row r="51" spans="1:8" ht="25.5" customHeight="1">
      <c r="H51" s="228"/>
    </row>
    <row r="52" spans="1:8">
      <c r="H52" s="47"/>
    </row>
  </sheetData>
  <mergeCells count="58">
    <mergeCell ref="I1:K1"/>
    <mergeCell ref="A4:H4"/>
    <mergeCell ref="A5:E5"/>
    <mergeCell ref="F5:H5"/>
    <mergeCell ref="A17:A29"/>
    <mergeCell ref="B18:B23"/>
    <mergeCell ref="D18:F18"/>
    <mergeCell ref="D19:F19"/>
    <mergeCell ref="B24:B28"/>
    <mergeCell ref="D20:F20"/>
    <mergeCell ref="D28:F28"/>
    <mergeCell ref="D24:F24"/>
    <mergeCell ref="D17:F17"/>
    <mergeCell ref="A6:A16"/>
    <mergeCell ref="D7:F7"/>
    <mergeCell ref="D8:F8"/>
    <mergeCell ref="E45:F45"/>
    <mergeCell ref="E47:F47"/>
    <mergeCell ref="E48:F48"/>
    <mergeCell ref="E33:F33"/>
    <mergeCell ref="E34:F34"/>
    <mergeCell ref="E35:F35"/>
    <mergeCell ref="E40:F40"/>
    <mergeCell ref="C42:C48"/>
    <mergeCell ref="E36:F36"/>
    <mergeCell ref="A50:F50"/>
    <mergeCell ref="E37:F37"/>
    <mergeCell ref="E38:F38"/>
    <mergeCell ref="E39:F39"/>
    <mergeCell ref="E41:F41"/>
    <mergeCell ref="B42:B48"/>
    <mergeCell ref="E42:F42"/>
    <mergeCell ref="E43:F43"/>
    <mergeCell ref="E44:F44"/>
    <mergeCell ref="E46:F46"/>
    <mergeCell ref="A30:A49"/>
    <mergeCell ref="E30:F30"/>
    <mergeCell ref="B31:B41"/>
    <mergeCell ref="E31:F31"/>
    <mergeCell ref="D6:F6"/>
    <mergeCell ref="E32:F32"/>
    <mergeCell ref="D9:F9"/>
    <mergeCell ref="D11:F11"/>
    <mergeCell ref="D12:F12"/>
    <mergeCell ref="D13:F13"/>
    <mergeCell ref="D14:F14"/>
    <mergeCell ref="C12:C15"/>
    <mergeCell ref="B7:B11"/>
    <mergeCell ref="B12:B15"/>
    <mergeCell ref="C24:C28"/>
    <mergeCell ref="D25:F25"/>
    <mergeCell ref="D27:F27"/>
    <mergeCell ref="D26:F26"/>
    <mergeCell ref="D21:F21"/>
    <mergeCell ref="D23:F23"/>
    <mergeCell ref="D15:F15"/>
    <mergeCell ref="D10:F10"/>
    <mergeCell ref="D22:F22"/>
  </mergeCells>
  <phoneticPr fontId="9"/>
  <dataValidations count="1">
    <dataValidation showInputMessage="1" showErrorMessage="1" sqref="H2" xr:uid="{00000000-0002-0000-0100-000000000000}"/>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3"/>
    <pageSetUpPr fitToPage="1"/>
  </sheetPr>
  <dimension ref="A1:G28"/>
  <sheetViews>
    <sheetView view="pageBreakPreview" zoomScaleNormal="85" zoomScaleSheetLayoutView="100" workbookViewId="0">
      <selection activeCell="N17" sqref="N17"/>
    </sheetView>
  </sheetViews>
  <sheetFormatPr defaultRowHeight="13"/>
  <cols>
    <col min="1" max="2" width="20.6328125" customWidth="1"/>
    <col min="3" max="6" width="8.36328125" customWidth="1"/>
    <col min="7" max="7" width="25.81640625" customWidth="1"/>
    <col min="8" max="8" width="12.08984375" bestFit="1" customWidth="1"/>
  </cols>
  <sheetData>
    <row r="1" spans="1:7">
      <c r="F1" s="413" t="s">
        <v>62</v>
      </c>
      <c r="G1" s="413"/>
    </row>
    <row r="2" spans="1:7" ht="6.75" customHeight="1"/>
    <row r="3" spans="1:7" ht="28.5" customHeight="1">
      <c r="A3" s="414" t="s">
        <v>265</v>
      </c>
      <c r="B3" s="415"/>
      <c r="C3" s="415"/>
      <c r="D3" s="415"/>
      <c r="E3" s="415"/>
      <c r="F3" s="415"/>
      <c r="G3" s="415"/>
    </row>
    <row r="4" spans="1:7" s="5" customFormat="1" ht="5.25" customHeight="1">
      <c r="A4" s="4"/>
      <c r="B4" s="4"/>
      <c r="C4" s="4"/>
      <c r="D4" s="4"/>
      <c r="E4" s="4"/>
      <c r="F4" s="4"/>
      <c r="G4" s="4"/>
    </row>
    <row r="5" spans="1:7" ht="13.5" thickBot="1">
      <c r="F5" s="53" t="s">
        <v>63</v>
      </c>
      <c r="G5" s="240">
        <f>'02_様式８-1'!B8</f>
        <v>0</v>
      </c>
    </row>
    <row r="6" spans="1:7" ht="29.25" customHeight="1">
      <c r="A6" s="416" t="s">
        <v>64</v>
      </c>
      <c r="B6" s="418" t="s">
        <v>65</v>
      </c>
      <c r="C6" s="420" t="s">
        <v>66</v>
      </c>
      <c r="D6" s="418"/>
      <c r="E6" s="418" t="s">
        <v>67</v>
      </c>
      <c r="F6" s="418"/>
      <c r="G6" s="421" t="s">
        <v>68</v>
      </c>
    </row>
    <row r="7" spans="1:7" ht="29.25" customHeight="1">
      <c r="A7" s="417"/>
      <c r="B7" s="419"/>
      <c r="C7" s="54" t="s">
        <v>69</v>
      </c>
      <c r="D7" s="84" t="s">
        <v>70</v>
      </c>
      <c r="E7" s="84" t="s">
        <v>71</v>
      </c>
      <c r="F7" s="84" t="s">
        <v>72</v>
      </c>
      <c r="G7" s="422"/>
    </row>
    <row r="8" spans="1:7" ht="20.25" customHeight="1">
      <c r="A8" s="64"/>
      <c r="B8" s="55"/>
      <c r="D8" s="56"/>
      <c r="F8" s="56"/>
      <c r="G8" s="57"/>
    </row>
    <row r="9" spans="1:7" ht="20.25" customHeight="1">
      <c r="A9" s="64"/>
      <c r="B9" s="55"/>
      <c r="D9" s="55"/>
      <c r="F9" s="55"/>
      <c r="G9" s="57"/>
    </row>
    <row r="10" spans="1:7" ht="20.25" customHeight="1">
      <c r="A10" s="64"/>
      <c r="B10" s="55"/>
      <c r="D10" s="55"/>
      <c r="F10" s="55"/>
      <c r="G10" s="57"/>
    </row>
    <row r="11" spans="1:7" ht="20.25" customHeight="1">
      <c r="A11" s="64"/>
      <c r="B11" s="55"/>
      <c r="D11" s="55"/>
      <c r="F11" s="55"/>
      <c r="G11" s="57"/>
    </row>
    <row r="12" spans="1:7" ht="20.25" customHeight="1">
      <c r="A12" s="64"/>
      <c r="B12" s="55"/>
      <c r="D12" s="55"/>
      <c r="F12" s="55"/>
      <c r="G12" s="57"/>
    </row>
    <row r="13" spans="1:7" ht="20.25" customHeight="1">
      <c r="A13" s="64"/>
      <c r="B13" s="55"/>
      <c r="D13" s="55"/>
      <c r="F13" s="55"/>
      <c r="G13" s="57"/>
    </row>
    <row r="14" spans="1:7" ht="20.25" customHeight="1">
      <c r="A14" s="64"/>
      <c r="B14" s="55"/>
      <c r="D14" s="55"/>
      <c r="F14" s="55"/>
      <c r="G14" s="57"/>
    </row>
    <row r="15" spans="1:7" ht="20.25" customHeight="1">
      <c r="A15" s="64"/>
      <c r="B15" s="55"/>
      <c r="D15" s="55"/>
      <c r="F15" s="55"/>
      <c r="G15" s="57"/>
    </row>
    <row r="16" spans="1:7" ht="20.25" customHeight="1">
      <c r="A16" s="64"/>
      <c r="B16" s="55"/>
      <c r="D16" s="55"/>
      <c r="F16" s="55"/>
      <c r="G16" s="57"/>
    </row>
    <row r="17" spans="1:7" ht="20.25" customHeight="1">
      <c r="A17" s="64"/>
      <c r="B17" s="55"/>
      <c r="D17" s="55"/>
      <c r="F17" s="55"/>
      <c r="G17" s="57"/>
    </row>
    <row r="18" spans="1:7" ht="20.25" customHeight="1">
      <c r="A18" s="64"/>
      <c r="B18" s="55"/>
      <c r="D18" s="55"/>
      <c r="F18" s="55"/>
      <c r="G18" s="57"/>
    </row>
    <row r="19" spans="1:7" ht="20.25" customHeight="1">
      <c r="A19" s="64" t="s">
        <v>73</v>
      </c>
      <c r="B19" s="55"/>
      <c r="D19" s="55"/>
      <c r="F19" s="55"/>
      <c r="G19" s="57"/>
    </row>
    <row r="20" spans="1:7" ht="20.25" customHeight="1">
      <c r="A20" s="64"/>
      <c r="B20" s="55"/>
      <c r="D20" s="55"/>
      <c r="F20" s="55"/>
      <c r="G20" s="57"/>
    </row>
    <row r="21" spans="1:7" ht="20.25" customHeight="1">
      <c r="A21" s="64"/>
      <c r="B21" s="55"/>
      <c r="D21" s="55"/>
      <c r="F21" s="55"/>
      <c r="G21" s="57"/>
    </row>
    <row r="22" spans="1:7" ht="20.25" customHeight="1">
      <c r="A22" s="64"/>
      <c r="B22" s="55"/>
      <c r="D22" s="55"/>
      <c r="F22" s="55"/>
      <c r="G22" s="57"/>
    </row>
    <row r="23" spans="1:7" ht="20.25" customHeight="1">
      <c r="A23" s="64"/>
      <c r="B23" s="55"/>
      <c r="D23" s="55"/>
      <c r="F23" s="55"/>
      <c r="G23" s="57"/>
    </row>
    <row r="24" spans="1:7" ht="29.25" customHeight="1" thickBot="1">
      <c r="A24" s="424" t="s">
        <v>74</v>
      </c>
      <c r="B24" s="425"/>
      <c r="C24" s="241">
        <f>SUM(C8:C23)</f>
        <v>0</v>
      </c>
      <c r="D24" s="241">
        <f>SUM(D8:D23)</f>
        <v>0</v>
      </c>
      <c r="E24" s="241">
        <f>SUM(E8:E23)</f>
        <v>0</v>
      </c>
      <c r="F24" s="241">
        <f>SUM(F8:F23)</f>
        <v>0</v>
      </c>
      <c r="G24" s="65"/>
    </row>
    <row r="25" spans="1:7" ht="5.25" customHeight="1">
      <c r="A25" s="426"/>
      <c r="B25" s="426"/>
      <c r="C25" s="426"/>
      <c r="D25" s="426"/>
      <c r="E25" s="426"/>
      <c r="F25" s="426"/>
      <c r="G25" s="426"/>
    </row>
    <row r="26" spans="1:7">
      <c r="A26" s="423" t="s">
        <v>75</v>
      </c>
      <c r="B26" s="423"/>
      <c r="C26" s="423"/>
      <c r="D26" s="423"/>
      <c r="E26" s="423"/>
      <c r="F26" s="423"/>
      <c r="G26" s="423"/>
    </row>
    <row r="27" spans="1:7">
      <c r="A27" s="423" t="s">
        <v>76</v>
      </c>
      <c r="B27" s="423"/>
      <c r="C27" s="423"/>
      <c r="D27" s="423"/>
      <c r="E27" s="423"/>
      <c r="F27" s="423"/>
      <c r="G27" s="423"/>
    </row>
    <row r="28" spans="1:7">
      <c r="A28" s="423" t="s">
        <v>77</v>
      </c>
      <c r="B28" s="423"/>
      <c r="C28" s="423"/>
      <c r="D28" s="423"/>
      <c r="E28" s="423"/>
      <c r="F28" s="423"/>
      <c r="G28" s="423"/>
    </row>
  </sheetData>
  <dataConsolidate/>
  <mergeCells count="12">
    <mergeCell ref="A26:G26"/>
    <mergeCell ref="A27:G27"/>
    <mergeCell ref="A28:G28"/>
    <mergeCell ref="A24:B24"/>
    <mergeCell ref="A25:G25"/>
    <mergeCell ref="F1:G1"/>
    <mergeCell ref="A3:G3"/>
    <mergeCell ref="A6:A7"/>
    <mergeCell ref="B6:B7"/>
    <mergeCell ref="C6:D6"/>
    <mergeCell ref="E6:F6"/>
    <mergeCell ref="G6:G7"/>
  </mergeCells>
  <phoneticPr fontId="9"/>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7898B-0DE3-4AB7-819D-00330E31E276}">
  <sheetPr>
    <tabColor rgb="FF00B0F0"/>
    <pageSetUpPr fitToPage="1"/>
  </sheetPr>
  <dimension ref="A1:Q69"/>
  <sheetViews>
    <sheetView view="pageBreakPreview" zoomScale="80" zoomScaleNormal="90" zoomScaleSheetLayoutView="80" workbookViewId="0">
      <selection activeCell="H14" sqref="H14"/>
    </sheetView>
  </sheetViews>
  <sheetFormatPr defaultColWidth="9" defaultRowHeight="13"/>
  <cols>
    <col min="1" max="1" width="5.453125" style="115" customWidth="1"/>
    <col min="2" max="2" width="7.453125" style="116" customWidth="1"/>
    <col min="3" max="3" width="11.08984375" style="115" customWidth="1"/>
    <col min="4" max="4" width="16.453125" style="115" customWidth="1"/>
    <col min="5" max="5" width="16.6328125" style="115" customWidth="1"/>
    <col min="6" max="6" width="11.36328125" style="115" customWidth="1"/>
    <col min="7" max="8" width="9.08984375" style="115" customWidth="1"/>
    <col min="9" max="9" width="14.453125" style="115" customWidth="1"/>
    <col min="10" max="10" width="15.453125" style="115" customWidth="1"/>
    <col min="11" max="11" width="12.81640625" style="115" customWidth="1"/>
    <col min="12" max="12" width="10.453125" style="115" customWidth="1"/>
    <col min="13" max="13" width="6.453125" style="115" customWidth="1"/>
    <col min="14" max="14" width="13.453125" style="115" customWidth="1"/>
    <col min="15" max="15" width="13" style="115" customWidth="1"/>
    <col min="16" max="16" width="11.81640625" style="115" customWidth="1"/>
    <col min="17" max="17" width="16" style="115" customWidth="1"/>
    <col min="18" max="16384" width="9" style="115"/>
  </cols>
  <sheetData>
    <row r="1" spans="1:17">
      <c r="Q1" s="117" t="s">
        <v>165</v>
      </c>
    </row>
    <row r="4" spans="1:17" ht="21.75" customHeight="1">
      <c r="B4" s="427" t="s">
        <v>166</v>
      </c>
      <c r="C4" s="427"/>
      <c r="D4" s="427"/>
      <c r="E4" s="427"/>
      <c r="F4" s="427"/>
      <c r="G4" s="427"/>
      <c r="H4" s="427"/>
      <c r="I4" s="427"/>
      <c r="J4" s="427"/>
      <c r="K4" s="427"/>
      <c r="L4" s="427"/>
      <c r="M4" s="427"/>
      <c r="N4" s="427"/>
      <c r="O4" s="427"/>
      <c r="P4" s="427"/>
      <c r="Q4" s="427"/>
    </row>
    <row r="5" spans="1:17" ht="13.5" thickBot="1"/>
    <row r="6" spans="1:17" ht="27" customHeight="1" thickBot="1">
      <c r="C6" s="242" t="s">
        <v>128</v>
      </c>
      <c r="D6" s="244">
        <f>'02_様式８-1'!G7</f>
        <v>0</v>
      </c>
      <c r="E6" s="243" t="s">
        <v>167</v>
      </c>
      <c r="F6" s="428">
        <f>'02_様式８-1'!B8</f>
        <v>0</v>
      </c>
      <c r="G6" s="428"/>
      <c r="H6" s="429"/>
      <c r="I6" s="242" t="s">
        <v>168</v>
      </c>
      <c r="J6" s="430" t="s">
        <v>228</v>
      </c>
      <c r="K6" s="431"/>
      <c r="L6" s="243" t="s">
        <v>169</v>
      </c>
      <c r="M6" s="432">
        <f>'02_様式８-1'!B10</f>
        <v>0</v>
      </c>
      <c r="N6" s="433"/>
      <c r="O6" s="433"/>
      <c r="P6" s="433"/>
      <c r="Q6" s="434"/>
    </row>
    <row r="8" spans="1:17" ht="13.5" thickBot="1">
      <c r="F8" s="118" t="s">
        <v>170</v>
      </c>
      <c r="I8" s="118" t="s">
        <v>170</v>
      </c>
      <c r="J8" s="118" t="s">
        <v>170</v>
      </c>
      <c r="K8" s="118" t="s">
        <v>170</v>
      </c>
    </row>
    <row r="9" spans="1:17" ht="56.25" customHeight="1">
      <c r="A9" s="119" t="s">
        <v>171</v>
      </c>
      <c r="B9" s="120" t="s">
        <v>43</v>
      </c>
      <c r="C9" s="121" t="s">
        <v>172</v>
      </c>
      <c r="D9" s="220" t="s">
        <v>235</v>
      </c>
      <c r="E9" s="122" t="s">
        <v>173</v>
      </c>
      <c r="F9" s="122" t="s">
        <v>174</v>
      </c>
      <c r="G9" s="123" t="s">
        <v>175</v>
      </c>
      <c r="H9" s="122" t="s">
        <v>176</v>
      </c>
      <c r="I9" s="122" t="s">
        <v>177</v>
      </c>
      <c r="J9" s="122" t="s">
        <v>178</v>
      </c>
      <c r="K9" s="124" t="s">
        <v>179</v>
      </c>
      <c r="L9" s="125" t="s">
        <v>180</v>
      </c>
      <c r="M9" s="126"/>
      <c r="O9" s="127" t="s">
        <v>181</v>
      </c>
      <c r="P9" s="127" t="s">
        <v>182</v>
      </c>
      <c r="Q9" s="128" t="s">
        <v>183</v>
      </c>
    </row>
    <row r="10" spans="1:17" s="137" customFormat="1" ht="63" customHeight="1" thickBot="1">
      <c r="A10" s="129" t="s">
        <v>184</v>
      </c>
      <c r="B10" s="130" t="s">
        <v>185</v>
      </c>
      <c r="C10" s="131" t="s">
        <v>186</v>
      </c>
      <c r="D10" s="267" t="s">
        <v>187</v>
      </c>
      <c r="E10" s="132" t="s">
        <v>188</v>
      </c>
      <c r="F10" s="132" t="s">
        <v>189</v>
      </c>
      <c r="G10" s="267" t="s">
        <v>187</v>
      </c>
      <c r="H10" s="267" t="s">
        <v>187</v>
      </c>
      <c r="I10" s="267" t="s">
        <v>187</v>
      </c>
      <c r="J10" s="132" t="s">
        <v>186</v>
      </c>
      <c r="K10" s="133" t="s">
        <v>189</v>
      </c>
      <c r="L10" s="130" t="s">
        <v>186</v>
      </c>
      <c r="M10" s="134"/>
      <c r="N10" s="135"/>
      <c r="O10" s="136" t="s">
        <v>189</v>
      </c>
      <c r="P10" s="136" t="s">
        <v>189</v>
      </c>
      <c r="Q10" s="130" t="s">
        <v>190</v>
      </c>
    </row>
    <row r="11" spans="1:17">
      <c r="A11" s="116">
        <v>1</v>
      </c>
      <c r="B11" s="207"/>
      <c r="C11" s="138"/>
      <c r="D11" s="139"/>
      <c r="E11" s="140"/>
      <c r="F11" s="251" t="str">
        <f t="shared" ref="F11:F55" si="0">IFERROR(I11/(G11+H11),"0")</f>
        <v>0</v>
      </c>
      <c r="G11" s="141"/>
      <c r="H11" s="141"/>
      <c r="I11" s="142"/>
      <c r="J11" s="141"/>
      <c r="K11" s="253">
        <f t="shared" ref="K11:K55" si="1">IFERROR(I11+J11,"0")</f>
        <v>0</v>
      </c>
      <c r="L11" s="143"/>
      <c r="M11" s="144"/>
      <c r="O11" s="249" t="str">
        <f t="shared" ref="O11:O55" si="2">IFERROR(F11*G11+J11/(G11+H11)*G11,"0")</f>
        <v>0</v>
      </c>
      <c r="P11" s="249" t="str">
        <f t="shared" ref="P11:P55" si="3">IFERROR(F11*H11+J11/(G11+H11)*H11,"0")</f>
        <v>0</v>
      </c>
      <c r="Q11" s="250">
        <f t="shared" ref="Q11:Q55" si="4">IF(AND(ABS(J11)&gt;=0,OR(E11="（イ）複数項目に係る経費",E11="（ア）全体に係る経費")),J11,0)</f>
        <v>0</v>
      </c>
    </row>
    <row r="12" spans="1:17">
      <c r="A12" s="116">
        <v>2</v>
      </c>
      <c r="B12" s="145"/>
      <c r="C12" s="146"/>
      <c r="D12" s="147"/>
      <c r="E12" s="148"/>
      <c r="F12" s="251" t="str">
        <f t="shared" si="0"/>
        <v>0</v>
      </c>
      <c r="G12" s="149"/>
      <c r="H12" s="149"/>
      <c r="I12" s="150"/>
      <c r="J12" s="149"/>
      <c r="K12" s="253">
        <f t="shared" si="1"/>
        <v>0</v>
      </c>
      <c r="L12" s="151"/>
      <c r="M12" s="144"/>
      <c r="O12" s="245" t="str">
        <f t="shared" si="2"/>
        <v>0</v>
      </c>
      <c r="P12" s="245" t="str">
        <f t="shared" si="3"/>
        <v>0</v>
      </c>
      <c r="Q12" s="246">
        <f t="shared" si="4"/>
        <v>0</v>
      </c>
    </row>
    <row r="13" spans="1:17">
      <c r="A13" s="116">
        <v>3</v>
      </c>
      <c r="B13" s="145"/>
      <c r="C13" s="146"/>
      <c r="D13" s="147"/>
      <c r="E13" s="148"/>
      <c r="F13" s="251" t="str">
        <f t="shared" si="0"/>
        <v>0</v>
      </c>
      <c r="G13" s="149"/>
      <c r="H13" s="149"/>
      <c r="I13" s="150"/>
      <c r="J13" s="149"/>
      <c r="K13" s="253">
        <f t="shared" si="1"/>
        <v>0</v>
      </c>
      <c r="L13" s="151"/>
      <c r="M13" s="144"/>
      <c r="O13" s="245" t="str">
        <f t="shared" si="2"/>
        <v>0</v>
      </c>
      <c r="P13" s="245" t="str">
        <f t="shared" si="3"/>
        <v>0</v>
      </c>
      <c r="Q13" s="246">
        <f t="shared" si="4"/>
        <v>0</v>
      </c>
    </row>
    <row r="14" spans="1:17">
      <c r="A14" s="116">
        <v>4</v>
      </c>
      <c r="B14" s="145"/>
      <c r="C14" s="146"/>
      <c r="D14" s="147"/>
      <c r="E14" s="148"/>
      <c r="F14" s="251" t="str">
        <f t="shared" si="0"/>
        <v>0</v>
      </c>
      <c r="G14" s="149"/>
      <c r="H14" s="149"/>
      <c r="I14" s="150"/>
      <c r="J14" s="149"/>
      <c r="K14" s="253">
        <f t="shared" si="1"/>
        <v>0</v>
      </c>
      <c r="L14" s="151"/>
      <c r="M14" s="144"/>
      <c r="O14" s="245" t="str">
        <f t="shared" si="2"/>
        <v>0</v>
      </c>
      <c r="P14" s="245" t="str">
        <f t="shared" si="3"/>
        <v>0</v>
      </c>
      <c r="Q14" s="246">
        <f t="shared" si="4"/>
        <v>0</v>
      </c>
    </row>
    <row r="15" spans="1:17">
      <c r="A15" s="116">
        <v>5</v>
      </c>
      <c r="B15" s="145"/>
      <c r="C15" s="146"/>
      <c r="D15" s="147"/>
      <c r="E15" s="148"/>
      <c r="F15" s="251" t="str">
        <f t="shared" si="0"/>
        <v>0</v>
      </c>
      <c r="G15" s="149"/>
      <c r="H15" s="149"/>
      <c r="I15" s="150"/>
      <c r="J15" s="149"/>
      <c r="K15" s="253">
        <f t="shared" si="1"/>
        <v>0</v>
      </c>
      <c r="L15" s="151"/>
      <c r="M15" s="144"/>
      <c r="O15" s="245" t="str">
        <f t="shared" si="2"/>
        <v>0</v>
      </c>
      <c r="P15" s="245" t="str">
        <f t="shared" si="3"/>
        <v>0</v>
      </c>
      <c r="Q15" s="246">
        <f t="shared" si="4"/>
        <v>0</v>
      </c>
    </row>
    <row r="16" spans="1:17">
      <c r="A16" s="116">
        <v>6</v>
      </c>
      <c r="B16" s="145"/>
      <c r="C16" s="146"/>
      <c r="D16" s="147"/>
      <c r="E16" s="148"/>
      <c r="F16" s="251" t="str">
        <f t="shared" si="0"/>
        <v>0</v>
      </c>
      <c r="G16" s="149"/>
      <c r="H16" s="149"/>
      <c r="I16" s="150"/>
      <c r="J16" s="149"/>
      <c r="K16" s="253">
        <f t="shared" si="1"/>
        <v>0</v>
      </c>
      <c r="L16" s="151"/>
      <c r="M16" s="144"/>
      <c r="O16" s="245" t="str">
        <f t="shared" si="2"/>
        <v>0</v>
      </c>
      <c r="P16" s="245" t="str">
        <f t="shared" si="3"/>
        <v>0</v>
      </c>
      <c r="Q16" s="246">
        <f t="shared" si="4"/>
        <v>0</v>
      </c>
    </row>
    <row r="17" spans="1:17">
      <c r="A17" s="116">
        <v>7</v>
      </c>
      <c r="B17" s="145"/>
      <c r="C17" s="146"/>
      <c r="D17" s="147"/>
      <c r="E17" s="148"/>
      <c r="F17" s="251" t="str">
        <f t="shared" si="0"/>
        <v>0</v>
      </c>
      <c r="G17" s="149"/>
      <c r="H17" s="149"/>
      <c r="I17" s="150"/>
      <c r="J17" s="149"/>
      <c r="K17" s="253">
        <f t="shared" si="1"/>
        <v>0</v>
      </c>
      <c r="L17" s="151"/>
      <c r="M17" s="144"/>
      <c r="O17" s="245" t="str">
        <f t="shared" si="2"/>
        <v>0</v>
      </c>
      <c r="P17" s="245" t="str">
        <f t="shared" si="3"/>
        <v>0</v>
      </c>
      <c r="Q17" s="246">
        <f t="shared" si="4"/>
        <v>0</v>
      </c>
    </row>
    <row r="18" spans="1:17">
      <c r="A18" s="116">
        <v>8</v>
      </c>
      <c r="B18" s="145"/>
      <c r="C18" s="146"/>
      <c r="D18" s="147"/>
      <c r="E18" s="148"/>
      <c r="F18" s="251" t="str">
        <f t="shared" si="0"/>
        <v>0</v>
      </c>
      <c r="G18" s="149"/>
      <c r="H18" s="149"/>
      <c r="I18" s="150"/>
      <c r="J18" s="149"/>
      <c r="K18" s="253">
        <f t="shared" si="1"/>
        <v>0</v>
      </c>
      <c r="L18" s="151"/>
      <c r="M18" s="144"/>
      <c r="O18" s="245" t="str">
        <f t="shared" si="2"/>
        <v>0</v>
      </c>
      <c r="P18" s="245" t="str">
        <f t="shared" si="3"/>
        <v>0</v>
      </c>
      <c r="Q18" s="246">
        <f t="shared" si="4"/>
        <v>0</v>
      </c>
    </row>
    <row r="19" spans="1:17">
      <c r="A19" s="116">
        <v>9</v>
      </c>
      <c r="B19" s="145"/>
      <c r="C19" s="146"/>
      <c r="D19" s="147"/>
      <c r="E19" s="148"/>
      <c r="F19" s="251" t="str">
        <f t="shared" si="0"/>
        <v>0</v>
      </c>
      <c r="G19" s="149"/>
      <c r="H19" s="149"/>
      <c r="I19" s="150"/>
      <c r="J19" s="149"/>
      <c r="K19" s="253">
        <f t="shared" si="1"/>
        <v>0</v>
      </c>
      <c r="L19" s="151"/>
      <c r="M19" s="144"/>
      <c r="O19" s="245" t="str">
        <f t="shared" si="2"/>
        <v>0</v>
      </c>
      <c r="P19" s="245" t="str">
        <f t="shared" si="3"/>
        <v>0</v>
      </c>
      <c r="Q19" s="246">
        <f t="shared" si="4"/>
        <v>0</v>
      </c>
    </row>
    <row r="20" spans="1:17">
      <c r="A20" s="116">
        <v>10</v>
      </c>
      <c r="B20" s="145"/>
      <c r="C20" s="146"/>
      <c r="D20" s="147"/>
      <c r="E20" s="148"/>
      <c r="F20" s="251" t="str">
        <f t="shared" si="0"/>
        <v>0</v>
      </c>
      <c r="G20" s="149"/>
      <c r="H20" s="149"/>
      <c r="I20" s="150"/>
      <c r="J20" s="149"/>
      <c r="K20" s="253">
        <f t="shared" si="1"/>
        <v>0</v>
      </c>
      <c r="L20" s="151"/>
      <c r="M20" s="144"/>
      <c r="O20" s="245" t="str">
        <f t="shared" si="2"/>
        <v>0</v>
      </c>
      <c r="P20" s="245" t="str">
        <f t="shared" si="3"/>
        <v>0</v>
      </c>
      <c r="Q20" s="246">
        <f t="shared" si="4"/>
        <v>0</v>
      </c>
    </row>
    <row r="21" spans="1:17">
      <c r="A21" s="116">
        <v>11</v>
      </c>
      <c r="B21" s="145"/>
      <c r="C21" s="146"/>
      <c r="D21" s="147"/>
      <c r="E21" s="148"/>
      <c r="F21" s="251" t="str">
        <f t="shared" si="0"/>
        <v>0</v>
      </c>
      <c r="G21" s="149"/>
      <c r="H21" s="149"/>
      <c r="I21" s="150"/>
      <c r="J21" s="149"/>
      <c r="K21" s="253">
        <f t="shared" si="1"/>
        <v>0</v>
      </c>
      <c r="L21" s="151"/>
      <c r="M21" s="144"/>
      <c r="O21" s="245" t="str">
        <f t="shared" si="2"/>
        <v>0</v>
      </c>
      <c r="P21" s="245" t="str">
        <f t="shared" si="3"/>
        <v>0</v>
      </c>
      <c r="Q21" s="246">
        <f t="shared" si="4"/>
        <v>0</v>
      </c>
    </row>
    <row r="22" spans="1:17">
      <c r="A22" s="116">
        <v>12</v>
      </c>
      <c r="B22" s="145"/>
      <c r="C22" s="146"/>
      <c r="D22" s="147"/>
      <c r="E22" s="148"/>
      <c r="F22" s="251" t="str">
        <f t="shared" si="0"/>
        <v>0</v>
      </c>
      <c r="G22" s="149"/>
      <c r="H22" s="149"/>
      <c r="I22" s="150"/>
      <c r="J22" s="149"/>
      <c r="K22" s="253">
        <f t="shared" si="1"/>
        <v>0</v>
      </c>
      <c r="L22" s="151"/>
      <c r="M22" s="144"/>
      <c r="O22" s="245" t="str">
        <f t="shared" si="2"/>
        <v>0</v>
      </c>
      <c r="P22" s="245" t="str">
        <f t="shared" si="3"/>
        <v>0</v>
      </c>
      <c r="Q22" s="246">
        <f t="shared" si="4"/>
        <v>0</v>
      </c>
    </row>
    <row r="23" spans="1:17">
      <c r="A23" s="116">
        <v>13</v>
      </c>
      <c r="B23" s="145"/>
      <c r="C23" s="146"/>
      <c r="D23" s="147"/>
      <c r="E23" s="148"/>
      <c r="F23" s="251" t="str">
        <f t="shared" si="0"/>
        <v>0</v>
      </c>
      <c r="G23" s="149"/>
      <c r="H23" s="149"/>
      <c r="I23" s="150"/>
      <c r="J23" s="149"/>
      <c r="K23" s="253">
        <f t="shared" si="1"/>
        <v>0</v>
      </c>
      <c r="L23" s="151"/>
      <c r="M23" s="144"/>
      <c r="O23" s="245" t="str">
        <f t="shared" si="2"/>
        <v>0</v>
      </c>
      <c r="P23" s="245" t="str">
        <f t="shared" si="3"/>
        <v>0</v>
      </c>
      <c r="Q23" s="246">
        <f t="shared" si="4"/>
        <v>0</v>
      </c>
    </row>
    <row r="24" spans="1:17">
      <c r="A24" s="116">
        <v>14</v>
      </c>
      <c r="B24" s="145"/>
      <c r="C24" s="146"/>
      <c r="D24" s="147"/>
      <c r="E24" s="148"/>
      <c r="F24" s="251" t="str">
        <f t="shared" si="0"/>
        <v>0</v>
      </c>
      <c r="G24" s="149"/>
      <c r="H24" s="149"/>
      <c r="I24" s="150"/>
      <c r="J24" s="149"/>
      <c r="K24" s="253">
        <f t="shared" si="1"/>
        <v>0</v>
      </c>
      <c r="L24" s="151"/>
      <c r="M24" s="144"/>
      <c r="O24" s="245" t="str">
        <f t="shared" si="2"/>
        <v>0</v>
      </c>
      <c r="P24" s="245" t="str">
        <f t="shared" si="3"/>
        <v>0</v>
      </c>
      <c r="Q24" s="246">
        <f t="shared" si="4"/>
        <v>0</v>
      </c>
    </row>
    <row r="25" spans="1:17">
      <c r="A25" s="116">
        <v>15</v>
      </c>
      <c r="B25" s="145"/>
      <c r="C25" s="146"/>
      <c r="D25" s="147"/>
      <c r="E25" s="148"/>
      <c r="F25" s="251" t="str">
        <f t="shared" si="0"/>
        <v>0</v>
      </c>
      <c r="G25" s="149"/>
      <c r="H25" s="149"/>
      <c r="I25" s="150"/>
      <c r="J25" s="149"/>
      <c r="K25" s="253">
        <f t="shared" si="1"/>
        <v>0</v>
      </c>
      <c r="L25" s="151"/>
      <c r="M25" s="144"/>
      <c r="O25" s="245" t="str">
        <f t="shared" si="2"/>
        <v>0</v>
      </c>
      <c r="P25" s="245" t="str">
        <f t="shared" si="3"/>
        <v>0</v>
      </c>
      <c r="Q25" s="246">
        <f t="shared" si="4"/>
        <v>0</v>
      </c>
    </row>
    <row r="26" spans="1:17">
      <c r="A26" s="116">
        <v>16</v>
      </c>
      <c r="B26" s="145"/>
      <c r="C26" s="146"/>
      <c r="D26" s="147"/>
      <c r="E26" s="148"/>
      <c r="F26" s="251" t="str">
        <f t="shared" si="0"/>
        <v>0</v>
      </c>
      <c r="G26" s="149"/>
      <c r="H26" s="149"/>
      <c r="I26" s="150"/>
      <c r="J26" s="149"/>
      <c r="K26" s="253">
        <f t="shared" si="1"/>
        <v>0</v>
      </c>
      <c r="L26" s="151"/>
      <c r="M26" s="144"/>
      <c r="O26" s="245" t="str">
        <f t="shared" si="2"/>
        <v>0</v>
      </c>
      <c r="P26" s="245" t="str">
        <f t="shared" si="3"/>
        <v>0</v>
      </c>
      <c r="Q26" s="246">
        <f t="shared" si="4"/>
        <v>0</v>
      </c>
    </row>
    <row r="27" spans="1:17">
      <c r="A27" s="116">
        <v>17</v>
      </c>
      <c r="B27" s="145"/>
      <c r="C27" s="146"/>
      <c r="D27" s="147"/>
      <c r="E27" s="148"/>
      <c r="F27" s="251" t="str">
        <f t="shared" si="0"/>
        <v>0</v>
      </c>
      <c r="G27" s="149"/>
      <c r="H27" s="149"/>
      <c r="I27" s="150"/>
      <c r="J27" s="149"/>
      <c r="K27" s="253">
        <f t="shared" si="1"/>
        <v>0</v>
      </c>
      <c r="L27" s="151"/>
      <c r="M27" s="144"/>
      <c r="O27" s="245" t="str">
        <f t="shared" si="2"/>
        <v>0</v>
      </c>
      <c r="P27" s="245" t="str">
        <f t="shared" si="3"/>
        <v>0</v>
      </c>
      <c r="Q27" s="246">
        <f t="shared" si="4"/>
        <v>0</v>
      </c>
    </row>
    <row r="28" spans="1:17">
      <c r="A28" s="116">
        <v>18</v>
      </c>
      <c r="B28" s="145"/>
      <c r="C28" s="146"/>
      <c r="D28" s="147"/>
      <c r="E28" s="148"/>
      <c r="F28" s="251" t="str">
        <f t="shared" si="0"/>
        <v>0</v>
      </c>
      <c r="G28" s="149"/>
      <c r="H28" s="149"/>
      <c r="I28" s="150"/>
      <c r="J28" s="149"/>
      <c r="K28" s="253">
        <f t="shared" si="1"/>
        <v>0</v>
      </c>
      <c r="L28" s="151"/>
      <c r="M28" s="144"/>
      <c r="O28" s="245" t="str">
        <f t="shared" si="2"/>
        <v>0</v>
      </c>
      <c r="P28" s="245" t="str">
        <f t="shared" si="3"/>
        <v>0</v>
      </c>
      <c r="Q28" s="246">
        <f t="shared" si="4"/>
        <v>0</v>
      </c>
    </row>
    <row r="29" spans="1:17">
      <c r="A29" s="116">
        <v>19</v>
      </c>
      <c r="B29" s="145"/>
      <c r="C29" s="146"/>
      <c r="D29" s="147"/>
      <c r="E29" s="148"/>
      <c r="F29" s="251" t="str">
        <f t="shared" si="0"/>
        <v>0</v>
      </c>
      <c r="G29" s="149"/>
      <c r="H29" s="149"/>
      <c r="I29" s="150"/>
      <c r="J29" s="149"/>
      <c r="K29" s="253">
        <f t="shared" si="1"/>
        <v>0</v>
      </c>
      <c r="L29" s="151"/>
      <c r="M29" s="144"/>
      <c r="O29" s="245" t="str">
        <f t="shared" si="2"/>
        <v>0</v>
      </c>
      <c r="P29" s="245" t="str">
        <f t="shared" si="3"/>
        <v>0</v>
      </c>
      <c r="Q29" s="246">
        <f t="shared" si="4"/>
        <v>0</v>
      </c>
    </row>
    <row r="30" spans="1:17">
      <c r="A30" s="116">
        <v>20</v>
      </c>
      <c r="B30" s="145"/>
      <c r="C30" s="146"/>
      <c r="D30" s="147"/>
      <c r="E30" s="148"/>
      <c r="F30" s="251" t="str">
        <f t="shared" si="0"/>
        <v>0</v>
      </c>
      <c r="G30" s="149"/>
      <c r="H30" s="149"/>
      <c r="I30" s="150"/>
      <c r="J30" s="149"/>
      <c r="K30" s="253">
        <f t="shared" si="1"/>
        <v>0</v>
      </c>
      <c r="L30" s="151"/>
      <c r="M30" s="144"/>
      <c r="O30" s="245" t="str">
        <f t="shared" si="2"/>
        <v>0</v>
      </c>
      <c r="P30" s="245" t="str">
        <f t="shared" si="3"/>
        <v>0</v>
      </c>
      <c r="Q30" s="246">
        <f t="shared" si="4"/>
        <v>0</v>
      </c>
    </row>
    <row r="31" spans="1:17">
      <c r="A31" s="116">
        <v>21</v>
      </c>
      <c r="B31" s="145"/>
      <c r="C31" s="146"/>
      <c r="D31" s="147"/>
      <c r="E31" s="148"/>
      <c r="F31" s="251" t="str">
        <f t="shared" si="0"/>
        <v>0</v>
      </c>
      <c r="G31" s="149"/>
      <c r="H31" s="149"/>
      <c r="I31" s="150"/>
      <c r="J31" s="149"/>
      <c r="K31" s="253">
        <f t="shared" si="1"/>
        <v>0</v>
      </c>
      <c r="L31" s="151"/>
      <c r="M31" s="144"/>
      <c r="O31" s="245" t="str">
        <f t="shared" si="2"/>
        <v>0</v>
      </c>
      <c r="P31" s="245" t="str">
        <f t="shared" si="3"/>
        <v>0</v>
      </c>
      <c r="Q31" s="246">
        <f t="shared" si="4"/>
        <v>0</v>
      </c>
    </row>
    <row r="32" spans="1:17">
      <c r="A32" s="116">
        <v>22</v>
      </c>
      <c r="B32" s="145"/>
      <c r="C32" s="146"/>
      <c r="D32" s="147"/>
      <c r="E32" s="148"/>
      <c r="F32" s="251" t="str">
        <f t="shared" si="0"/>
        <v>0</v>
      </c>
      <c r="G32" s="149"/>
      <c r="H32" s="149"/>
      <c r="I32" s="150"/>
      <c r="J32" s="149"/>
      <c r="K32" s="253">
        <f t="shared" si="1"/>
        <v>0</v>
      </c>
      <c r="L32" s="151"/>
      <c r="M32" s="144"/>
      <c r="O32" s="245" t="str">
        <f t="shared" si="2"/>
        <v>0</v>
      </c>
      <c r="P32" s="245" t="str">
        <f t="shared" si="3"/>
        <v>0</v>
      </c>
      <c r="Q32" s="246">
        <f t="shared" si="4"/>
        <v>0</v>
      </c>
    </row>
    <row r="33" spans="1:17">
      <c r="A33" s="116">
        <v>23</v>
      </c>
      <c r="B33" s="145"/>
      <c r="C33" s="146"/>
      <c r="D33" s="147"/>
      <c r="E33" s="148"/>
      <c r="F33" s="251" t="str">
        <f t="shared" si="0"/>
        <v>0</v>
      </c>
      <c r="G33" s="149"/>
      <c r="H33" s="149"/>
      <c r="I33" s="150"/>
      <c r="J33" s="149"/>
      <c r="K33" s="253">
        <f t="shared" si="1"/>
        <v>0</v>
      </c>
      <c r="L33" s="151"/>
      <c r="M33" s="144"/>
      <c r="O33" s="245" t="str">
        <f t="shared" si="2"/>
        <v>0</v>
      </c>
      <c r="P33" s="245" t="str">
        <f t="shared" si="3"/>
        <v>0</v>
      </c>
      <c r="Q33" s="246">
        <f t="shared" si="4"/>
        <v>0</v>
      </c>
    </row>
    <row r="34" spans="1:17">
      <c r="A34" s="116">
        <v>24</v>
      </c>
      <c r="B34" s="145"/>
      <c r="C34" s="146"/>
      <c r="D34" s="147"/>
      <c r="E34" s="148"/>
      <c r="F34" s="251" t="str">
        <f t="shared" si="0"/>
        <v>0</v>
      </c>
      <c r="G34" s="149"/>
      <c r="H34" s="149"/>
      <c r="I34" s="150"/>
      <c r="J34" s="149"/>
      <c r="K34" s="253">
        <f t="shared" si="1"/>
        <v>0</v>
      </c>
      <c r="L34" s="151"/>
      <c r="M34" s="144"/>
      <c r="O34" s="245" t="str">
        <f t="shared" si="2"/>
        <v>0</v>
      </c>
      <c r="P34" s="245" t="str">
        <f t="shared" si="3"/>
        <v>0</v>
      </c>
      <c r="Q34" s="246">
        <f t="shared" si="4"/>
        <v>0</v>
      </c>
    </row>
    <row r="35" spans="1:17">
      <c r="A35" s="116">
        <v>25</v>
      </c>
      <c r="B35" s="145"/>
      <c r="C35" s="146"/>
      <c r="D35" s="147"/>
      <c r="E35" s="148"/>
      <c r="F35" s="251" t="str">
        <f t="shared" si="0"/>
        <v>0</v>
      </c>
      <c r="G35" s="149"/>
      <c r="H35" s="149"/>
      <c r="I35" s="150"/>
      <c r="J35" s="149"/>
      <c r="K35" s="253">
        <f t="shared" si="1"/>
        <v>0</v>
      </c>
      <c r="L35" s="151"/>
      <c r="M35" s="144"/>
      <c r="O35" s="245" t="str">
        <f t="shared" si="2"/>
        <v>0</v>
      </c>
      <c r="P35" s="245" t="str">
        <f t="shared" si="3"/>
        <v>0</v>
      </c>
      <c r="Q35" s="246">
        <f t="shared" si="4"/>
        <v>0</v>
      </c>
    </row>
    <row r="36" spans="1:17">
      <c r="A36" s="116">
        <v>26</v>
      </c>
      <c r="B36" s="145"/>
      <c r="C36" s="146"/>
      <c r="D36" s="147"/>
      <c r="E36" s="148"/>
      <c r="F36" s="251" t="str">
        <f t="shared" si="0"/>
        <v>0</v>
      </c>
      <c r="G36" s="149"/>
      <c r="H36" s="149"/>
      <c r="I36" s="150"/>
      <c r="J36" s="149"/>
      <c r="K36" s="253">
        <f t="shared" si="1"/>
        <v>0</v>
      </c>
      <c r="L36" s="151"/>
      <c r="M36" s="144"/>
      <c r="O36" s="245" t="str">
        <f t="shared" si="2"/>
        <v>0</v>
      </c>
      <c r="P36" s="245" t="str">
        <f t="shared" si="3"/>
        <v>0</v>
      </c>
      <c r="Q36" s="246">
        <f t="shared" si="4"/>
        <v>0</v>
      </c>
    </row>
    <row r="37" spans="1:17">
      <c r="A37" s="116">
        <v>27</v>
      </c>
      <c r="B37" s="145"/>
      <c r="C37" s="146"/>
      <c r="D37" s="147"/>
      <c r="E37" s="148"/>
      <c r="F37" s="251" t="str">
        <f t="shared" si="0"/>
        <v>0</v>
      </c>
      <c r="G37" s="149"/>
      <c r="H37" s="149"/>
      <c r="I37" s="150"/>
      <c r="J37" s="149"/>
      <c r="K37" s="253">
        <f t="shared" si="1"/>
        <v>0</v>
      </c>
      <c r="L37" s="151"/>
      <c r="M37" s="144"/>
      <c r="O37" s="245" t="str">
        <f t="shared" si="2"/>
        <v>0</v>
      </c>
      <c r="P37" s="245" t="str">
        <f t="shared" si="3"/>
        <v>0</v>
      </c>
      <c r="Q37" s="246">
        <f t="shared" si="4"/>
        <v>0</v>
      </c>
    </row>
    <row r="38" spans="1:17">
      <c r="A38" s="116">
        <v>28</v>
      </c>
      <c r="B38" s="145"/>
      <c r="C38" s="146"/>
      <c r="D38" s="147"/>
      <c r="E38" s="148"/>
      <c r="F38" s="251" t="str">
        <f t="shared" si="0"/>
        <v>0</v>
      </c>
      <c r="G38" s="149"/>
      <c r="H38" s="149"/>
      <c r="I38" s="150"/>
      <c r="J38" s="149"/>
      <c r="K38" s="253">
        <f t="shared" si="1"/>
        <v>0</v>
      </c>
      <c r="L38" s="151"/>
      <c r="M38" s="144"/>
      <c r="O38" s="245" t="str">
        <f t="shared" si="2"/>
        <v>0</v>
      </c>
      <c r="P38" s="245" t="str">
        <f t="shared" si="3"/>
        <v>0</v>
      </c>
      <c r="Q38" s="246">
        <f t="shared" si="4"/>
        <v>0</v>
      </c>
    </row>
    <row r="39" spans="1:17">
      <c r="A39" s="116">
        <v>29</v>
      </c>
      <c r="B39" s="145"/>
      <c r="C39" s="146"/>
      <c r="D39" s="147"/>
      <c r="E39" s="148"/>
      <c r="F39" s="251" t="str">
        <f t="shared" si="0"/>
        <v>0</v>
      </c>
      <c r="G39" s="149"/>
      <c r="H39" s="149"/>
      <c r="I39" s="150"/>
      <c r="J39" s="149"/>
      <c r="K39" s="253">
        <f t="shared" si="1"/>
        <v>0</v>
      </c>
      <c r="L39" s="151"/>
      <c r="M39" s="144"/>
      <c r="O39" s="245" t="str">
        <f t="shared" si="2"/>
        <v>0</v>
      </c>
      <c r="P39" s="245" t="str">
        <f t="shared" si="3"/>
        <v>0</v>
      </c>
      <c r="Q39" s="246">
        <f t="shared" si="4"/>
        <v>0</v>
      </c>
    </row>
    <row r="40" spans="1:17">
      <c r="A40" s="116">
        <v>30</v>
      </c>
      <c r="B40" s="145"/>
      <c r="C40" s="146"/>
      <c r="D40" s="147"/>
      <c r="E40" s="148"/>
      <c r="F40" s="251" t="str">
        <f t="shared" si="0"/>
        <v>0</v>
      </c>
      <c r="G40" s="149"/>
      <c r="H40" s="149"/>
      <c r="I40" s="150"/>
      <c r="J40" s="149"/>
      <c r="K40" s="253">
        <f t="shared" si="1"/>
        <v>0</v>
      </c>
      <c r="L40" s="151"/>
      <c r="M40" s="144"/>
      <c r="O40" s="245" t="str">
        <f t="shared" si="2"/>
        <v>0</v>
      </c>
      <c r="P40" s="245" t="str">
        <f t="shared" si="3"/>
        <v>0</v>
      </c>
      <c r="Q40" s="246">
        <f t="shared" si="4"/>
        <v>0</v>
      </c>
    </row>
    <row r="41" spans="1:17">
      <c r="A41" s="116">
        <v>31</v>
      </c>
      <c r="B41" s="145"/>
      <c r="C41" s="146"/>
      <c r="D41" s="147"/>
      <c r="E41" s="148"/>
      <c r="F41" s="251" t="str">
        <f t="shared" si="0"/>
        <v>0</v>
      </c>
      <c r="G41" s="149"/>
      <c r="H41" s="149"/>
      <c r="I41" s="150"/>
      <c r="J41" s="149"/>
      <c r="K41" s="253">
        <f t="shared" si="1"/>
        <v>0</v>
      </c>
      <c r="L41" s="151"/>
      <c r="M41" s="144"/>
      <c r="O41" s="245" t="str">
        <f t="shared" si="2"/>
        <v>0</v>
      </c>
      <c r="P41" s="245" t="str">
        <f t="shared" si="3"/>
        <v>0</v>
      </c>
      <c r="Q41" s="246">
        <f t="shared" si="4"/>
        <v>0</v>
      </c>
    </row>
    <row r="42" spans="1:17">
      <c r="A42" s="116">
        <v>32</v>
      </c>
      <c r="B42" s="145"/>
      <c r="C42" s="146"/>
      <c r="D42" s="147"/>
      <c r="E42" s="148"/>
      <c r="F42" s="251" t="str">
        <f t="shared" si="0"/>
        <v>0</v>
      </c>
      <c r="G42" s="149"/>
      <c r="H42" s="149"/>
      <c r="I42" s="150"/>
      <c r="J42" s="149"/>
      <c r="K42" s="253">
        <f t="shared" si="1"/>
        <v>0</v>
      </c>
      <c r="L42" s="151"/>
      <c r="M42" s="144"/>
      <c r="O42" s="245" t="str">
        <f t="shared" si="2"/>
        <v>0</v>
      </c>
      <c r="P42" s="245" t="str">
        <f t="shared" si="3"/>
        <v>0</v>
      </c>
      <c r="Q42" s="246">
        <f t="shared" si="4"/>
        <v>0</v>
      </c>
    </row>
    <row r="43" spans="1:17">
      <c r="A43" s="116">
        <v>33</v>
      </c>
      <c r="B43" s="145"/>
      <c r="C43" s="146"/>
      <c r="D43" s="147"/>
      <c r="E43" s="148"/>
      <c r="F43" s="251" t="str">
        <f t="shared" si="0"/>
        <v>0</v>
      </c>
      <c r="G43" s="149"/>
      <c r="H43" s="149"/>
      <c r="I43" s="150"/>
      <c r="J43" s="149"/>
      <c r="K43" s="253">
        <f t="shared" si="1"/>
        <v>0</v>
      </c>
      <c r="L43" s="151"/>
      <c r="M43" s="144"/>
      <c r="O43" s="245" t="str">
        <f t="shared" si="2"/>
        <v>0</v>
      </c>
      <c r="P43" s="245" t="str">
        <f t="shared" si="3"/>
        <v>0</v>
      </c>
      <c r="Q43" s="246">
        <f t="shared" si="4"/>
        <v>0</v>
      </c>
    </row>
    <row r="44" spans="1:17">
      <c r="A44" s="116">
        <v>34</v>
      </c>
      <c r="B44" s="145"/>
      <c r="C44" s="146"/>
      <c r="D44" s="147"/>
      <c r="E44" s="148"/>
      <c r="F44" s="251" t="str">
        <f t="shared" si="0"/>
        <v>0</v>
      </c>
      <c r="G44" s="149"/>
      <c r="H44" s="149"/>
      <c r="I44" s="150"/>
      <c r="J44" s="149"/>
      <c r="K44" s="253">
        <f t="shared" si="1"/>
        <v>0</v>
      </c>
      <c r="L44" s="151"/>
      <c r="M44" s="144"/>
      <c r="O44" s="245" t="str">
        <f t="shared" si="2"/>
        <v>0</v>
      </c>
      <c r="P44" s="245" t="str">
        <f t="shared" si="3"/>
        <v>0</v>
      </c>
      <c r="Q44" s="246">
        <f t="shared" si="4"/>
        <v>0</v>
      </c>
    </row>
    <row r="45" spans="1:17">
      <c r="A45" s="116">
        <v>35</v>
      </c>
      <c r="B45" s="145"/>
      <c r="C45" s="146"/>
      <c r="D45" s="147"/>
      <c r="E45" s="148"/>
      <c r="F45" s="251" t="str">
        <f t="shared" si="0"/>
        <v>0</v>
      </c>
      <c r="G45" s="149"/>
      <c r="H45" s="149"/>
      <c r="I45" s="150"/>
      <c r="J45" s="149"/>
      <c r="K45" s="253">
        <f t="shared" si="1"/>
        <v>0</v>
      </c>
      <c r="L45" s="151"/>
      <c r="M45" s="144"/>
      <c r="O45" s="245" t="str">
        <f t="shared" si="2"/>
        <v>0</v>
      </c>
      <c r="P45" s="245" t="str">
        <f t="shared" si="3"/>
        <v>0</v>
      </c>
      <c r="Q45" s="246">
        <f t="shared" si="4"/>
        <v>0</v>
      </c>
    </row>
    <row r="46" spans="1:17">
      <c r="A46" s="116">
        <v>36</v>
      </c>
      <c r="B46" s="145"/>
      <c r="C46" s="146"/>
      <c r="D46" s="147"/>
      <c r="E46" s="148"/>
      <c r="F46" s="251" t="str">
        <f t="shared" si="0"/>
        <v>0</v>
      </c>
      <c r="G46" s="149"/>
      <c r="H46" s="149"/>
      <c r="I46" s="150"/>
      <c r="J46" s="149"/>
      <c r="K46" s="253">
        <f t="shared" si="1"/>
        <v>0</v>
      </c>
      <c r="L46" s="151"/>
      <c r="M46" s="144"/>
      <c r="O46" s="245" t="str">
        <f t="shared" si="2"/>
        <v>0</v>
      </c>
      <c r="P46" s="245" t="str">
        <f t="shared" si="3"/>
        <v>0</v>
      </c>
      <c r="Q46" s="246">
        <f t="shared" si="4"/>
        <v>0</v>
      </c>
    </row>
    <row r="47" spans="1:17">
      <c r="A47" s="116">
        <v>37</v>
      </c>
      <c r="B47" s="145"/>
      <c r="C47" s="146"/>
      <c r="D47" s="147"/>
      <c r="E47" s="148"/>
      <c r="F47" s="251" t="str">
        <f t="shared" si="0"/>
        <v>0</v>
      </c>
      <c r="G47" s="149"/>
      <c r="H47" s="149"/>
      <c r="I47" s="150"/>
      <c r="J47" s="149"/>
      <c r="K47" s="253">
        <f t="shared" si="1"/>
        <v>0</v>
      </c>
      <c r="L47" s="151"/>
      <c r="M47" s="144"/>
      <c r="O47" s="245" t="str">
        <f t="shared" si="2"/>
        <v>0</v>
      </c>
      <c r="P47" s="245" t="str">
        <f t="shared" si="3"/>
        <v>0</v>
      </c>
      <c r="Q47" s="246">
        <f t="shared" si="4"/>
        <v>0</v>
      </c>
    </row>
    <row r="48" spans="1:17">
      <c r="A48" s="116">
        <v>38</v>
      </c>
      <c r="B48" s="145"/>
      <c r="C48" s="146"/>
      <c r="D48" s="147"/>
      <c r="E48" s="148"/>
      <c r="F48" s="251" t="str">
        <f t="shared" si="0"/>
        <v>0</v>
      </c>
      <c r="G48" s="149"/>
      <c r="H48" s="149"/>
      <c r="I48" s="150"/>
      <c r="J48" s="149"/>
      <c r="K48" s="253">
        <f t="shared" si="1"/>
        <v>0</v>
      </c>
      <c r="L48" s="151"/>
      <c r="M48" s="144"/>
      <c r="O48" s="245" t="str">
        <f t="shared" si="2"/>
        <v>0</v>
      </c>
      <c r="P48" s="245" t="str">
        <f t="shared" si="3"/>
        <v>0</v>
      </c>
      <c r="Q48" s="246">
        <f t="shared" si="4"/>
        <v>0</v>
      </c>
    </row>
    <row r="49" spans="1:17">
      <c r="A49" s="116">
        <v>39</v>
      </c>
      <c r="B49" s="145"/>
      <c r="C49" s="146"/>
      <c r="D49" s="147"/>
      <c r="E49" s="148"/>
      <c r="F49" s="251" t="str">
        <f t="shared" si="0"/>
        <v>0</v>
      </c>
      <c r="G49" s="149"/>
      <c r="H49" s="149"/>
      <c r="I49" s="150"/>
      <c r="J49" s="149"/>
      <c r="K49" s="253">
        <f t="shared" si="1"/>
        <v>0</v>
      </c>
      <c r="L49" s="151"/>
      <c r="M49" s="144"/>
      <c r="O49" s="245" t="str">
        <f t="shared" si="2"/>
        <v>0</v>
      </c>
      <c r="P49" s="245" t="str">
        <f t="shared" si="3"/>
        <v>0</v>
      </c>
      <c r="Q49" s="246">
        <f t="shared" si="4"/>
        <v>0</v>
      </c>
    </row>
    <row r="50" spans="1:17">
      <c r="A50" s="116">
        <v>40</v>
      </c>
      <c r="B50" s="145"/>
      <c r="C50" s="146"/>
      <c r="D50" s="147"/>
      <c r="E50" s="148"/>
      <c r="F50" s="251" t="str">
        <f t="shared" si="0"/>
        <v>0</v>
      </c>
      <c r="G50" s="149"/>
      <c r="H50" s="149"/>
      <c r="I50" s="150"/>
      <c r="J50" s="149"/>
      <c r="K50" s="253">
        <f t="shared" si="1"/>
        <v>0</v>
      </c>
      <c r="L50" s="151"/>
      <c r="M50" s="144"/>
      <c r="O50" s="245" t="str">
        <f t="shared" si="2"/>
        <v>0</v>
      </c>
      <c r="P50" s="245" t="str">
        <f t="shared" si="3"/>
        <v>0</v>
      </c>
      <c r="Q50" s="246">
        <f t="shared" si="4"/>
        <v>0</v>
      </c>
    </row>
    <row r="51" spans="1:17">
      <c r="A51" s="116">
        <v>41</v>
      </c>
      <c r="B51" s="145"/>
      <c r="C51" s="146"/>
      <c r="D51" s="147"/>
      <c r="E51" s="148"/>
      <c r="F51" s="251" t="str">
        <f t="shared" si="0"/>
        <v>0</v>
      </c>
      <c r="G51" s="149"/>
      <c r="H51" s="149"/>
      <c r="I51" s="150"/>
      <c r="J51" s="149"/>
      <c r="K51" s="253">
        <f t="shared" si="1"/>
        <v>0</v>
      </c>
      <c r="L51" s="151"/>
      <c r="M51" s="144"/>
      <c r="O51" s="245" t="str">
        <f t="shared" si="2"/>
        <v>0</v>
      </c>
      <c r="P51" s="245" t="str">
        <f t="shared" si="3"/>
        <v>0</v>
      </c>
      <c r="Q51" s="246">
        <f t="shared" si="4"/>
        <v>0</v>
      </c>
    </row>
    <row r="52" spans="1:17">
      <c r="A52" s="116">
        <v>42</v>
      </c>
      <c r="B52" s="145"/>
      <c r="C52" s="146"/>
      <c r="D52" s="147"/>
      <c r="E52" s="148"/>
      <c r="F52" s="251" t="str">
        <f t="shared" si="0"/>
        <v>0</v>
      </c>
      <c r="G52" s="149"/>
      <c r="H52" s="149"/>
      <c r="I52" s="150"/>
      <c r="J52" s="149"/>
      <c r="K52" s="253">
        <f t="shared" si="1"/>
        <v>0</v>
      </c>
      <c r="L52" s="151"/>
      <c r="M52" s="144"/>
      <c r="O52" s="245" t="str">
        <f t="shared" si="2"/>
        <v>0</v>
      </c>
      <c r="P52" s="245" t="str">
        <f t="shared" si="3"/>
        <v>0</v>
      </c>
      <c r="Q52" s="246">
        <f t="shared" si="4"/>
        <v>0</v>
      </c>
    </row>
    <row r="53" spans="1:17" ht="12" customHeight="1">
      <c r="A53" s="116">
        <v>43</v>
      </c>
      <c r="B53" s="145"/>
      <c r="C53" s="146"/>
      <c r="D53" s="147"/>
      <c r="E53" s="148"/>
      <c r="F53" s="251" t="str">
        <f t="shared" si="0"/>
        <v>0</v>
      </c>
      <c r="G53" s="149"/>
      <c r="H53" s="149"/>
      <c r="I53" s="150"/>
      <c r="J53" s="149"/>
      <c r="K53" s="253">
        <f t="shared" si="1"/>
        <v>0</v>
      </c>
      <c r="L53" s="151"/>
      <c r="M53" s="144"/>
      <c r="O53" s="245" t="str">
        <f t="shared" si="2"/>
        <v>0</v>
      </c>
      <c r="P53" s="245" t="str">
        <f t="shared" si="3"/>
        <v>0</v>
      </c>
      <c r="Q53" s="246">
        <f t="shared" si="4"/>
        <v>0</v>
      </c>
    </row>
    <row r="54" spans="1:17">
      <c r="A54" s="116">
        <v>44</v>
      </c>
      <c r="B54" s="145"/>
      <c r="C54" s="152"/>
      <c r="D54" s="153"/>
      <c r="E54" s="148"/>
      <c r="F54" s="251" t="str">
        <f t="shared" si="0"/>
        <v>0</v>
      </c>
      <c r="G54" s="149"/>
      <c r="H54" s="149"/>
      <c r="I54" s="150"/>
      <c r="J54" s="149"/>
      <c r="K54" s="253">
        <f t="shared" si="1"/>
        <v>0</v>
      </c>
      <c r="L54" s="151"/>
      <c r="M54" s="144"/>
      <c r="O54" s="245" t="str">
        <f t="shared" si="2"/>
        <v>0</v>
      </c>
      <c r="P54" s="245" t="str">
        <f t="shared" si="3"/>
        <v>0</v>
      </c>
      <c r="Q54" s="246">
        <f t="shared" si="4"/>
        <v>0</v>
      </c>
    </row>
    <row r="55" spans="1:17" ht="13.5" thickBot="1">
      <c r="A55" s="116">
        <v>45</v>
      </c>
      <c r="B55" s="154"/>
      <c r="C55" s="155"/>
      <c r="D55" s="156"/>
      <c r="E55" s="157"/>
      <c r="F55" s="252" t="str">
        <f t="shared" si="0"/>
        <v>0</v>
      </c>
      <c r="G55" s="158"/>
      <c r="H55" s="158"/>
      <c r="I55" s="159"/>
      <c r="J55" s="158"/>
      <c r="K55" s="254">
        <f t="shared" si="1"/>
        <v>0</v>
      </c>
      <c r="L55" s="160"/>
      <c r="M55" s="144"/>
      <c r="O55" s="247" t="str">
        <f t="shared" si="2"/>
        <v>0</v>
      </c>
      <c r="P55" s="247" t="str">
        <f t="shared" si="3"/>
        <v>0</v>
      </c>
      <c r="Q55" s="248">
        <f t="shared" si="4"/>
        <v>0</v>
      </c>
    </row>
    <row r="56" spans="1:17" ht="13.5" thickBot="1"/>
    <row r="57" spans="1:17" ht="19.5" customHeight="1" thickBot="1">
      <c r="J57" s="161" t="s">
        <v>191</v>
      </c>
      <c r="K57" s="162">
        <f ca="1">SUM(OFFSET(K11,0,0):K55)</f>
        <v>0</v>
      </c>
      <c r="L57" s="163"/>
      <c r="O57" s="265">
        <f ca="1">SUM(OFFSET(O11,0,0):O55)</f>
        <v>0</v>
      </c>
      <c r="P57" s="265">
        <f ca="1">SUM(OFFSET(P11,0,0):P55)</f>
        <v>0</v>
      </c>
      <c r="Q57" s="265">
        <f ca="1">SUM(OFFSET(Q11,0,0):Q55)</f>
        <v>0</v>
      </c>
    </row>
    <row r="58" spans="1:17" s="164" customFormat="1" ht="16.5" customHeight="1" thickBot="1">
      <c r="B58" s="165"/>
      <c r="J58" s="166"/>
      <c r="K58" s="167"/>
      <c r="O58" s="165" t="s">
        <v>192</v>
      </c>
      <c r="P58" s="165" t="s">
        <v>193</v>
      </c>
      <c r="Q58" s="165" t="s">
        <v>194</v>
      </c>
    </row>
    <row r="59" spans="1:17" ht="19.5" customHeight="1" thickBot="1">
      <c r="J59" s="161"/>
      <c r="K59" s="163"/>
      <c r="N59" s="117" t="s">
        <v>195</v>
      </c>
      <c r="O59" s="257">
        <f ca="1">IFERROR(O$57/($O57+$P57),0)</f>
        <v>0</v>
      </c>
      <c r="P59" s="257">
        <f ca="1">IFERROR(P$57/($O57+$P57),0)</f>
        <v>0</v>
      </c>
      <c r="Q59" s="258">
        <f ca="1">SUM($O$59:$P$59)</f>
        <v>0</v>
      </c>
    </row>
    <row r="60" spans="1:17" ht="19.5" customHeight="1" thickBot="1">
      <c r="J60" s="161"/>
      <c r="K60" s="163"/>
      <c r="N60" s="117" t="s">
        <v>196</v>
      </c>
      <c r="O60" s="259">
        <f ca="1">IFERROR($Q$57*O$59,0)</f>
        <v>0</v>
      </c>
      <c r="P60" s="259">
        <f ca="1">IFERROR($Q$57*P$59,0)</f>
        <v>0</v>
      </c>
      <c r="Q60" s="260">
        <f ca="1">SUM($O$60:$P$60)</f>
        <v>0</v>
      </c>
    </row>
    <row r="61" spans="1:17" ht="19.5" customHeight="1" thickBot="1">
      <c r="J61" s="161"/>
      <c r="K61" s="163"/>
      <c r="M61" s="435" t="s">
        <v>197</v>
      </c>
      <c r="N61" s="436"/>
      <c r="O61" s="261">
        <f ca="1">IFERROR(O$57+O$60,0)</f>
        <v>0</v>
      </c>
      <c r="P61" s="261">
        <f ca="1">IFERROR(P$57+P$60,0)</f>
        <v>0</v>
      </c>
      <c r="Q61" s="262">
        <f ca="1">SUM($O$61:$P$61)</f>
        <v>0</v>
      </c>
    </row>
    <row r="62" spans="1:17" ht="19.5" customHeight="1" thickBot="1">
      <c r="J62" s="161" t="s">
        <v>198</v>
      </c>
      <c r="K62" s="255">
        <f ca="1">K57*0.1</f>
        <v>0</v>
      </c>
      <c r="N62" s="117" t="s">
        <v>199</v>
      </c>
      <c r="O62" s="263">
        <f ca="1">IFERROR($K$62*O$59,0)</f>
        <v>0</v>
      </c>
      <c r="P62" s="263">
        <f ca="1">IFERROR($K$62*P$59,0)</f>
        <v>0</v>
      </c>
      <c r="Q62" s="264">
        <f ca="1">SUM($O$62:$P$62)</f>
        <v>0</v>
      </c>
    </row>
    <row r="63" spans="1:17" ht="19.5" customHeight="1" thickBot="1">
      <c r="J63" s="161"/>
      <c r="K63" s="163"/>
      <c r="O63" s="168" t="s">
        <v>200</v>
      </c>
      <c r="P63" s="169" t="s">
        <v>201</v>
      </c>
    </row>
    <row r="64" spans="1:17" ht="19.5" customHeight="1" thickBot="1">
      <c r="J64" s="161" t="s">
        <v>202</v>
      </c>
      <c r="K64" s="256">
        <f ca="1">IFERROR($K$57+$K$62,0)</f>
        <v>0</v>
      </c>
      <c r="N64" s="117" t="s">
        <v>202</v>
      </c>
      <c r="O64" s="170">
        <f ca="1">IFERROR(SUM(O$61:O$62),0)</f>
        <v>0</v>
      </c>
      <c r="P64" s="256">
        <f ca="1">IFERROR(SUM(P$61:P$62),0)</f>
        <v>0</v>
      </c>
      <c r="Q64" s="256">
        <f ca="1">SUM($Q$61:$Q$62)</f>
        <v>0</v>
      </c>
    </row>
    <row r="66" spans="3:15">
      <c r="M66" s="171"/>
      <c r="N66" s="172" t="s">
        <v>203</v>
      </c>
      <c r="O66" s="173" t="s">
        <v>204</v>
      </c>
    </row>
    <row r="67" spans="3:15">
      <c r="C67" s="171"/>
      <c r="M67" s="172" t="s">
        <v>205</v>
      </c>
      <c r="N67" s="174"/>
      <c r="O67" s="266">
        <f ca="1">O64*N67</f>
        <v>0</v>
      </c>
    </row>
    <row r="68" spans="3:15">
      <c r="C68" s="171"/>
      <c r="M68" s="173" t="s">
        <v>206</v>
      </c>
      <c r="N68" s="174"/>
      <c r="O68" s="266">
        <f ca="1">O64*N68</f>
        <v>0</v>
      </c>
    </row>
    <row r="69" spans="3:15">
      <c r="C69" s="171"/>
    </row>
  </sheetData>
  <mergeCells count="5">
    <mergeCell ref="B4:Q4"/>
    <mergeCell ref="F6:H6"/>
    <mergeCell ref="J6:K6"/>
    <mergeCell ref="M6:Q6"/>
    <mergeCell ref="M61:N61"/>
  </mergeCells>
  <phoneticPr fontId="9"/>
  <conditionalFormatting sqref="Q11:Q55">
    <cfRule type="expression" dxfId="2" priority="1">
      <formula>$E11="（イ）複数項目に係る経費"</formula>
    </cfRule>
  </conditionalFormatting>
  <dataValidations count="1">
    <dataValidation type="list" allowBlank="1" showInputMessage="1" showErrorMessage="1" sqref="E11:E55" xr:uid="{26AA234F-DAF8-4561-86F3-965396BB28DE}">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96DF-C068-4C54-883B-060B73E340CC}">
  <sheetPr>
    <tabColor rgb="FF00B0F0"/>
    <pageSetUpPr fitToPage="1"/>
  </sheetPr>
  <dimension ref="B1:J24"/>
  <sheetViews>
    <sheetView showGridLines="0" view="pageBreakPreview" zoomScale="80" zoomScaleNormal="100" zoomScaleSheetLayoutView="80" workbookViewId="0">
      <selection activeCell="E18" sqref="E18:I18"/>
    </sheetView>
  </sheetViews>
  <sheetFormatPr defaultColWidth="9" defaultRowHeight="13"/>
  <cols>
    <col min="1" max="1" width="6.453125" style="115" customWidth="1"/>
    <col min="2" max="2" width="7.6328125" style="115" customWidth="1"/>
    <col min="3" max="3" width="25.81640625" style="115" customWidth="1"/>
    <col min="4" max="4" width="6.453125" style="115" customWidth="1"/>
    <col min="5" max="5" width="27.6328125" style="115" customWidth="1"/>
    <col min="6" max="6" width="32.08984375" style="194" customWidth="1"/>
    <col min="7" max="7" width="30.453125" style="194" customWidth="1"/>
    <col min="8" max="9" width="31.1796875" style="194" customWidth="1"/>
    <col min="10" max="10" width="5" style="115" customWidth="1"/>
    <col min="11" max="16384" width="9" style="115"/>
  </cols>
  <sheetData>
    <row r="1" spans="2:10" ht="14">
      <c r="J1" s="195" t="s">
        <v>246</v>
      </c>
    </row>
    <row r="3" spans="2:10" s="196" customFormat="1" ht="27.75" customHeight="1">
      <c r="B3" s="427" t="s">
        <v>248</v>
      </c>
      <c r="C3" s="427"/>
      <c r="D3" s="427"/>
      <c r="E3" s="427"/>
      <c r="F3" s="427"/>
      <c r="G3" s="427"/>
      <c r="H3" s="427"/>
      <c r="I3" s="427"/>
    </row>
    <row r="4" spans="2:10" s="196" customFormat="1" ht="14.25" customHeight="1">
      <c r="B4" s="197"/>
      <c r="C4" s="197"/>
      <c r="D4" s="197"/>
      <c r="E4" s="197"/>
      <c r="F4" s="197"/>
      <c r="G4" s="197"/>
      <c r="H4" s="197"/>
      <c r="I4" s="197"/>
    </row>
    <row r="5" spans="2:10" s="196" customFormat="1" ht="27.75" customHeight="1">
      <c r="B5" s="437" t="s">
        <v>127</v>
      </c>
      <c r="C5" s="437"/>
      <c r="D5" s="437" t="s">
        <v>128</v>
      </c>
      <c r="E5" s="437"/>
      <c r="F5" s="198" t="s">
        <v>167</v>
      </c>
      <c r="G5" s="198" t="s">
        <v>168</v>
      </c>
      <c r="H5" s="437" t="s">
        <v>169</v>
      </c>
      <c r="I5" s="437"/>
    </row>
    <row r="6" spans="2:10" s="196" customFormat="1" ht="27.75" customHeight="1">
      <c r="B6" s="438">
        <f>'02_様式８-1'!B7</f>
        <v>0</v>
      </c>
      <c r="C6" s="439"/>
      <c r="D6" s="440">
        <f>'02_様式８-1'!G7</f>
        <v>0</v>
      </c>
      <c r="E6" s="440"/>
      <c r="F6" s="268">
        <f>'02_様式８-1'!B8</f>
        <v>0</v>
      </c>
      <c r="G6" s="268" t="s">
        <v>227</v>
      </c>
      <c r="H6" s="440">
        <f>'02_様式８-1'!B10</f>
        <v>0</v>
      </c>
      <c r="I6" s="440"/>
    </row>
    <row r="7" spans="2:10" s="196" customFormat="1" ht="13.5" customHeight="1">
      <c r="B7" s="199"/>
      <c r="C7" s="199"/>
      <c r="D7" s="199"/>
      <c r="E7" s="199"/>
      <c r="F7" s="199"/>
      <c r="G7" s="199"/>
      <c r="H7" s="199"/>
      <c r="I7" s="199"/>
    </row>
    <row r="8" spans="2:10" ht="30" customHeight="1">
      <c r="B8" s="443" t="s">
        <v>207</v>
      </c>
      <c r="C8" s="445" t="s">
        <v>208</v>
      </c>
      <c r="D8" s="444" t="s">
        <v>209</v>
      </c>
      <c r="E8" s="446" t="s">
        <v>247</v>
      </c>
      <c r="F8" s="447"/>
      <c r="G8" s="447"/>
      <c r="H8" s="447"/>
      <c r="I8" s="448"/>
    </row>
    <row r="9" spans="2:10" ht="66" customHeight="1">
      <c r="B9" s="444"/>
      <c r="C9" s="445"/>
      <c r="D9" s="444"/>
      <c r="E9" s="449"/>
      <c r="F9" s="450"/>
      <c r="G9" s="450"/>
      <c r="H9" s="450"/>
      <c r="I9" s="451"/>
    </row>
    <row r="10" spans="2:10" ht="35.25" customHeight="1">
      <c r="B10" s="273" t="s">
        <v>230</v>
      </c>
      <c r="C10" s="269" t="str">
        <f>_xlfn.XLOOKUP(B10,'05_見積書整理表'!B:B,'05_見積書整理表'!D:D,"")</f>
        <v/>
      </c>
      <c r="D10" s="270" t="str">
        <f>_xlfn.XLOOKUP(B10,'05_見積書整理表'!B:B,'05_見積書整理表'!G:G,"")</f>
        <v/>
      </c>
      <c r="E10" s="452"/>
      <c r="F10" s="453"/>
      <c r="G10" s="453"/>
      <c r="H10" s="453"/>
      <c r="I10" s="453"/>
    </row>
    <row r="11" spans="2:10" ht="35.25" customHeight="1">
      <c r="B11" s="273" t="s">
        <v>231</v>
      </c>
      <c r="C11" s="269" t="str">
        <f>_xlfn.XLOOKUP(B11,'05_見積書整理表'!B:B,'05_見積書整理表'!D:D,"")</f>
        <v/>
      </c>
      <c r="D11" s="270" t="str">
        <f>_xlfn.XLOOKUP(B11,'05_見積書整理表'!B:B,'05_見積書整理表'!G:G,"")</f>
        <v/>
      </c>
      <c r="E11" s="441"/>
      <c r="F11" s="442"/>
      <c r="G11" s="442"/>
      <c r="H11" s="442"/>
      <c r="I11" s="442"/>
    </row>
    <row r="12" spans="2:10" ht="35.25" customHeight="1">
      <c r="B12" s="273" t="s">
        <v>232</v>
      </c>
      <c r="C12" s="269" t="str">
        <f>_xlfn.XLOOKUP(B12,'05_見積書整理表'!B:B,'05_見積書整理表'!D:D,"")</f>
        <v/>
      </c>
      <c r="D12" s="270" t="str">
        <f>_xlfn.XLOOKUP(B12,'05_見積書整理表'!B:B,'05_見積書整理表'!G:G,"")</f>
        <v/>
      </c>
      <c r="E12" s="452"/>
      <c r="F12" s="453"/>
      <c r="G12" s="453"/>
      <c r="H12" s="453"/>
      <c r="I12" s="453"/>
    </row>
    <row r="13" spans="2:10" ht="35.25" customHeight="1">
      <c r="B13" s="273" t="s">
        <v>251</v>
      </c>
      <c r="C13" s="269" t="str">
        <f>_xlfn.XLOOKUP(B13,'05_見積書整理表'!B:B,'05_見積書整理表'!D:D,"")</f>
        <v/>
      </c>
      <c r="D13" s="270" t="str">
        <f>_xlfn.XLOOKUP(B13,'05_見積書整理表'!B:B,'05_見積書整理表'!G:G,"")</f>
        <v/>
      </c>
      <c r="E13" s="441"/>
      <c r="F13" s="442"/>
      <c r="G13" s="442"/>
      <c r="H13" s="442"/>
      <c r="I13" s="442"/>
    </row>
    <row r="14" spans="2:10" ht="35.25" customHeight="1">
      <c r="B14" s="273" t="s">
        <v>252</v>
      </c>
      <c r="C14" s="269" t="str">
        <f>_xlfn.XLOOKUP(B14,'05_見積書整理表'!B:B,'05_見積書整理表'!D:D,"")</f>
        <v/>
      </c>
      <c r="D14" s="270" t="str">
        <f>_xlfn.XLOOKUP(B14,'05_見積書整理表'!B:B,'05_見積書整理表'!G:G,"")</f>
        <v/>
      </c>
      <c r="E14" s="452"/>
      <c r="F14" s="453"/>
      <c r="G14" s="453"/>
      <c r="H14" s="453"/>
      <c r="I14" s="453"/>
    </row>
    <row r="15" spans="2:10" ht="35.25" customHeight="1">
      <c r="B15" s="273" t="s">
        <v>253</v>
      </c>
      <c r="C15" s="269" t="str">
        <f>_xlfn.XLOOKUP(B15,'05_見積書整理表'!B:B,'05_見積書整理表'!D:D,"")</f>
        <v/>
      </c>
      <c r="D15" s="270" t="str">
        <f>_xlfn.XLOOKUP(B15,'05_見積書整理表'!B:B,'05_見積書整理表'!G:G,"")</f>
        <v/>
      </c>
      <c r="E15" s="441"/>
      <c r="F15" s="442"/>
      <c r="G15" s="442"/>
      <c r="H15" s="442"/>
      <c r="I15" s="442"/>
    </row>
    <row r="16" spans="2:10" ht="35.25" customHeight="1">
      <c r="B16" s="273" t="s">
        <v>254</v>
      </c>
      <c r="C16" s="269" t="str">
        <f>_xlfn.XLOOKUP(B16,'05_見積書整理表'!B:B,'05_見積書整理表'!D:D,"")</f>
        <v/>
      </c>
      <c r="D16" s="270" t="str">
        <f>_xlfn.XLOOKUP(B16,'05_見積書整理表'!B:B,'05_見積書整理表'!G:G,"")</f>
        <v/>
      </c>
      <c r="E16" s="452"/>
      <c r="F16" s="453"/>
      <c r="G16" s="453"/>
      <c r="H16" s="453"/>
      <c r="I16" s="453"/>
    </row>
    <row r="17" spans="2:9" ht="35.25" customHeight="1">
      <c r="B17" s="273" t="s">
        <v>255</v>
      </c>
      <c r="C17" s="269" t="str">
        <f>_xlfn.XLOOKUP(B17,'05_見積書整理表'!B:B,'05_見積書整理表'!D:D,"")</f>
        <v/>
      </c>
      <c r="D17" s="270" t="str">
        <f>_xlfn.XLOOKUP(B17,'05_見積書整理表'!B:B,'05_見積書整理表'!G:G,"")</f>
        <v/>
      </c>
      <c r="E17" s="441"/>
      <c r="F17" s="442"/>
      <c r="G17" s="442"/>
      <c r="H17" s="442"/>
      <c r="I17" s="442"/>
    </row>
    <row r="18" spans="2:9" ht="35.25" customHeight="1">
      <c r="B18" s="273" t="s">
        <v>256</v>
      </c>
      <c r="C18" s="269" t="str">
        <f>_xlfn.XLOOKUP(B18,'05_見積書整理表'!B:B,'05_見積書整理表'!D:D,"")</f>
        <v/>
      </c>
      <c r="D18" s="270" t="str">
        <f>_xlfn.XLOOKUP(B18,'05_見積書整理表'!B:B,'05_見積書整理表'!G:G,"")</f>
        <v/>
      </c>
      <c r="E18" s="452"/>
      <c r="F18" s="453"/>
      <c r="G18" s="453"/>
      <c r="H18" s="453"/>
      <c r="I18" s="453"/>
    </row>
    <row r="19" spans="2:9" ht="35.25" customHeight="1">
      <c r="B19" s="273" t="s">
        <v>257</v>
      </c>
      <c r="C19" s="269" t="str">
        <f>_xlfn.XLOOKUP(B19,'05_見積書整理表'!B:B,'05_見積書整理表'!D:D,"")</f>
        <v/>
      </c>
      <c r="D19" s="270" t="str">
        <f>_xlfn.XLOOKUP(B19,'05_見積書整理表'!B:B,'05_見積書整理表'!G:G,"")</f>
        <v/>
      </c>
      <c r="E19" s="441"/>
      <c r="F19" s="442"/>
      <c r="G19" s="442"/>
      <c r="H19" s="442"/>
      <c r="I19" s="442"/>
    </row>
    <row r="20" spans="2:9" ht="35.25" customHeight="1">
      <c r="B20" s="273" t="s">
        <v>258</v>
      </c>
      <c r="C20" s="269" t="str">
        <f>_xlfn.XLOOKUP(B20,'05_見積書整理表'!B:B,'05_見積書整理表'!D:D,"")</f>
        <v/>
      </c>
      <c r="D20" s="270" t="str">
        <f>_xlfn.XLOOKUP(B20,'05_見積書整理表'!B:B,'05_見積書整理表'!G:G,"")</f>
        <v/>
      </c>
      <c r="E20" s="452"/>
      <c r="F20" s="453"/>
      <c r="G20" s="453"/>
      <c r="H20" s="453"/>
      <c r="I20" s="453"/>
    </row>
    <row r="21" spans="2:9" ht="35.25" customHeight="1">
      <c r="B21" s="273" t="s">
        <v>259</v>
      </c>
      <c r="C21" s="269" t="str">
        <f>_xlfn.XLOOKUP(B21,'05_見積書整理表'!B:B,'05_見積書整理表'!D:D,"")</f>
        <v/>
      </c>
      <c r="D21" s="270" t="str">
        <f>_xlfn.XLOOKUP(B21,'05_見積書整理表'!B:B,'05_見積書整理表'!G:G,"")</f>
        <v/>
      </c>
      <c r="E21" s="441"/>
      <c r="F21" s="442"/>
      <c r="G21" s="442"/>
      <c r="H21" s="442"/>
      <c r="I21" s="442"/>
    </row>
    <row r="22" spans="2:9" ht="35.25" customHeight="1">
      <c r="B22" s="273" t="s">
        <v>260</v>
      </c>
      <c r="C22" s="269" t="str">
        <f>_xlfn.XLOOKUP(B22,'05_見積書整理表'!B:B,'05_見積書整理表'!D:D,"")</f>
        <v/>
      </c>
      <c r="D22" s="270" t="str">
        <f>_xlfn.XLOOKUP(B22,'05_見積書整理表'!B:B,'05_見積書整理表'!G:G,"")</f>
        <v/>
      </c>
      <c r="E22" s="452"/>
      <c r="F22" s="453"/>
      <c r="G22" s="453"/>
      <c r="H22" s="453"/>
      <c r="I22" s="453"/>
    </row>
    <row r="23" spans="2:9" ht="35.25" customHeight="1">
      <c r="B23" s="273" t="s">
        <v>261</v>
      </c>
      <c r="C23" s="269" t="str">
        <f>_xlfn.XLOOKUP(B23,'05_見積書整理表'!B:B,'05_見積書整理表'!D:D,"")</f>
        <v/>
      </c>
      <c r="D23" s="270" t="str">
        <f>_xlfn.XLOOKUP(B23,'05_見積書整理表'!B:B,'05_見積書整理表'!G:G,"")</f>
        <v/>
      </c>
      <c r="E23" s="441"/>
      <c r="F23" s="442"/>
      <c r="G23" s="442"/>
      <c r="H23" s="442"/>
      <c r="I23" s="442"/>
    </row>
    <row r="24" spans="2:9" ht="35.25" customHeight="1">
      <c r="B24" s="273" t="s">
        <v>262</v>
      </c>
      <c r="C24" s="269" t="str">
        <f>_xlfn.XLOOKUP(B24,'05_見積書整理表'!B:B,'05_見積書整理表'!D:D,"")</f>
        <v/>
      </c>
      <c r="D24" s="270" t="str">
        <f>_xlfn.XLOOKUP(B24,'05_見積書整理表'!B:B,'05_見積書整理表'!G:G,"")</f>
        <v/>
      </c>
      <c r="E24" s="452"/>
      <c r="F24" s="453"/>
      <c r="G24" s="453"/>
      <c r="H24" s="453"/>
      <c r="I24" s="453"/>
    </row>
  </sheetData>
  <mergeCells count="26">
    <mergeCell ref="E24:I24"/>
    <mergeCell ref="E18:I18"/>
    <mergeCell ref="E19:I19"/>
    <mergeCell ref="E20:I20"/>
    <mergeCell ref="E21:I21"/>
    <mergeCell ref="E22:I22"/>
    <mergeCell ref="E23:I23"/>
    <mergeCell ref="E17:I17"/>
    <mergeCell ref="B8:B9"/>
    <mergeCell ref="C8:C9"/>
    <mergeCell ref="D8:D9"/>
    <mergeCell ref="E8:I9"/>
    <mergeCell ref="E10:I10"/>
    <mergeCell ref="E11:I11"/>
    <mergeCell ref="E12:I12"/>
    <mergeCell ref="E13:I13"/>
    <mergeCell ref="E14:I14"/>
    <mergeCell ref="E15:I15"/>
    <mergeCell ref="E16:I16"/>
    <mergeCell ref="B3:I3"/>
    <mergeCell ref="B5:C5"/>
    <mergeCell ref="D5:E5"/>
    <mergeCell ref="H5:I5"/>
    <mergeCell ref="B6:C6"/>
    <mergeCell ref="D6:E6"/>
    <mergeCell ref="H6:I6"/>
  </mergeCells>
  <phoneticPr fontId="9"/>
  <dataValidations count="2">
    <dataValidation showDropDown="1" showInputMessage="1" showErrorMessage="1" sqref="H6:I6" xr:uid="{2EED8851-C4A0-4B69-A3B4-48FBD7D2CEB0}"/>
    <dataValidation type="list" allowBlank="1" showInputMessage="1" showErrorMessage="1" sqref="G6" xr:uid="{D36D66D2-419D-4604-98EF-24FFB86F5A55}">
      <formula1>",耐震補強工事,非構造部材の耐震対策,防災機能強化,バリアフリー化,アスベスト対策工事,エコキャンパス推進事業"</formula1>
    </dataValidation>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2C63B-C5E6-4830-9BFA-5486832DE541}">
  <sheetPr>
    <tabColor rgb="FF00B0F0"/>
    <pageSetUpPr fitToPage="1"/>
  </sheetPr>
  <dimension ref="B1:J24"/>
  <sheetViews>
    <sheetView showGridLines="0" view="pageBreakPreview" zoomScale="80" zoomScaleNormal="100" zoomScaleSheetLayoutView="80" workbookViewId="0">
      <selection activeCell="E19" sqref="E19:I19"/>
    </sheetView>
  </sheetViews>
  <sheetFormatPr defaultColWidth="9" defaultRowHeight="13"/>
  <cols>
    <col min="1" max="1" width="6.453125" style="115" customWidth="1"/>
    <col min="2" max="2" width="7.6328125" style="115" customWidth="1"/>
    <col min="3" max="3" width="25.81640625" style="115" customWidth="1"/>
    <col min="4" max="4" width="6.453125" style="115" customWidth="1"/>
    <col min="5" max="5" width="27.6328125" style="115" customWidth="1"/>
    <col min="6" max="6" width="32.08984375" style="194" customWidth="1"/>
    <col min="7" max="7" width="30.453125" style="194" customWidth="1"/>
    <col min="8" max="9" width="31.1796875" style="194" customWidth="1"/>
    <col min="10" max="10" width="5" style="115" customWidth="1"/>
    <col min="11" max="16384" width="9" style="115"/>
  </cols>
  <sheetData>
    <row r="1" spans="2:10" ht="14">
      <c r="J1" s="195" t="s">
        <v>246</v>
      </c>
    </row>
    <row r="3" spans="2:10" s="196" customFormat="1" ht="27.75" customHeight="1">
      <c r="B3" s="427" t="s">
        <v>249</v>
      </c>
      <c r="C3" s="427"/>
      <c r="D3" s="427"/>
      <c r="E3" s="427"/>
      <c r="F3" s="427"/>
      <c r="G3" s="427"/>
      <c r="H3" s="427"/>
      <c r="I3" s="427"/>
    </row>
    <row r="4" spans="2:10" s="196" customFormat="1" ht="14.25" customHeight="1">
      <c r="B4" s="197"/>
      <c r="C4" s="197"/>
      <c r="D4" s="197"/>
      <c r="E4" s="197"/>
      <c r="F4" s="197"/>
      <c r="G4" s="197"/>
      <c r="H4" s="197"/>
      <c r="I4" s="197"/>
    </row>
    <row r="5" spans="2:10" s="196" customFormat="1" ht="27.75" customHeight="1">
      <c r="B5" s="437" t="s">
        <v>127</v>
      </c>
      <c r="C5" s="437"/>
      <c r="D5" s="437" t="s">
        <v>128</v>
      </c>
      <c r="E5" s="437"/>
      <c r="F5" s="198" t="s">
        <v>167</v>
      </c>
      <c r="G5" s="198" t="s">
        <v>168</v>
      </c>
      <c r="H5" s="437" t="s">
        <v>169</v>
      </c>
      <c r="I5" s="437"/>
    </row>
    <row r="6" spans="2:10" s="196" customFormat="1" ht="27.75" customHeight="1">
      <c r="B6" s="438">
        <f>'02_様式８-1'!B7</f>
        <v>0</v>
      </c>
      <c r="C6" s="439"/>
      <c r="D6" s="440">
        <f>'02_様式８-1'!G7</f>
        <v>0</v>
      </c>
      <c r="E6" s="440"/>
      <c r="F6" s="268">
        <f>'02_様式８-1'!B8</f>
        <v>0</v>
      </c>
      <c r="G6" s="268" t="s">
        <v>227</v>
      </c>
      <c r="H6" s="440">
        <f>'02_様式８-1'!B10</f>
        <v>0</v>
      </c>
      <c r="I6" s="440"/>
    </row>
    <row r="7" spans="2:10" s="196" customFormat="1" ht="13.5" customHeight="1">
      <c r="B7" s="199"/>
      <c r="C7" s="199"/>
      <c r="D7" s="199"/>
      <c r="E7" s="199"/>
      <c r="F7" s="199"/>
      <c r="G7" s="199"/>
      <c r="H7" s="199"/>
      <c r="I7" s="199"/>
    </row>
    <row r="8" spans="2:10" ht="30" customHeight="1">
      <c r="B8" s="443" t="s">
        <v>207</v>
      </c>
      <c r="C8" s="445" t="s">
        <v>208</v>
      </c>
      <c r="D8" s="444" t="s">
        <v>209</v>
      </c>
      <c r="E8" s="446" t="s">
        <v>247</v>
      </c>
      <c r="F8" s="447"/>
      <c r="G8" s="447"/>
      <c r="H8" s="447"/>
      <c r="I8" s="448"/>
    </row>
    <row r="9" spans="2:10" ht="66" customHeight="1">
      <c r="B9" s="444"/>
      <c r="C9" s="445"/>
      <c r="D9" s="444"/>
      <c r="E9" s="449"/>
      <c r="F9" s="450"/>
      <c r="G9" s="450"/>
      <c r="H9" s="450"/>
      <c r="I9" s="451"/>
    </row>
    <row r="10" spans="2:10" ht="35.25" customHeight="1">
      <c r="B10" s="200">
        <v>1</v>
      </c>
      <c r="C10" s="269" t="str">
        <f>_xlfn.XLOOKUP(B10,'05_見積書整理表'!B:B,'05_見積書整理表'!D:D,"")</f>
        <v/>
      </c>
      <c r="D10" s="270" t="str">
        <f>_xlfn.XLOOKUP(B10,'05_見積書整理表'!B:B,'05_見積書整理表'!G:G,"")</f>
        <v/>
      </c>
      <c r="E10" s="452"/>
      <c r="F10" s="453"/>
      <c r="G10" s="453"/>
      <c r="H10" s="453"/>
      <c r="I10" s="453"/>
    </row>
    <row r="11" spans="2:10" ht="35.25" customHeight="1">
      <c r="B11" s="200">
        <v>2</v>
      </c>
      <c r="C11" s="269" t="str">
        <f>_xlfn.XLOOKUP(B11,'05_見積書整理表'!B:B,'05_見積書整理表'!D:D,"")</f>
        <v/>
      </c>
      <c r="D11" s="270" t="str">
        <f>_xlfn.XLOOKUP(B11,'05_見積書整理表'!B:B,'05_見積書整理表'!G:G,"")</f>
        <v/>
      </c>
      <c r="E11" s="441"/>
      <c r="F11" s="442"/>
      <c r="G11" s="442"/>
      <c r="H11" s="442"/>
      <c r="I11" s="442"/>
    </row>
    <row r="12" spans="2:10" ht="35.25" customHeight="1">
      <c r="B12" s="200">
        <v>3</v>
      </c>
      <c r="C12" s="269" t="str">
        <f>_xlfn.XLOOKUP(B12,'05_見積書整理表'!B:B,'05_見積書整理表'!D:D,"")</f>
        <v/>
      </c>
      <c r="D12" s="270" t="str">
        <f>_xlfn.XLOOKUP(B12,'05_見積書整理表'!B:B,'05_見積書整理表'!G:G,"")</f>
        <v/>
      </c>
      <c r="E12" s="452"/>
      <c r="F12" s="453"/>
      <c r="G12" s="453"/>
      <c r="H12" s="453"/>
      <c r="I12" s="453"/>
    </row>
    <row r="13" spans="2:10" ht="35.25" customHeight="1">
      <c r="B13" s="200">
        <v>4</v>
      </c>
      <c r="C13" s="269" t="str">
        <f>_xlfn.XLOOKUP(B13,'05_見積書整理表'!B:B,'05_見積書整理表'!D:D,"")</f>
        <v/>
      </c>
      <c r="D13" s="270" t="str">
        <f>_xlfn.XLOOKUP(B13,'05_見積書整理表'!B:B,'05_見積書整理表'!G:G,"")</f>
        <v/>
      </c>
      <c r="E13" s="441"/>
      <c r="F13" s="442"/>
      <c r="G13" s="442"/>
      <c r="H13" s="442"/>
      <c r="I13" s="442"/>
    </row>
    <row r="14" spans="2:10" ht="35.25" customHeight="1">
      <c r="B14" s="200">
        <v>5</v>
      </c>
      <c r="C14" s="269" t="str">
        <f>_xlfn.XLOOKUP(B14,'05_見積書整理表'!B:B,'05_見積書整理表'!D:D,"")</f>
        <v/>
      </c>
      <c r="D14" s="270" t="str">
        <f>_xlfn.XLOOKUP(B14,'05_見積書整理表'!B:B,'05_見積書整理表'!G:G,"")</f>
        <v/>
      </c>
      <c r="E14" s="452"/>
      <c r="F14" s="453"/>
      <c r="G14" s="453"/>
      <c r="H14" s="453"/>
      <c r="I14" s="453"/>
    </row>
    <row r="15" spans="2:10" ht="35.25" customHeight="1">
      <c r="B15" s="200">
        <v>6</v>
      </c>
      <c r="C15" s="269" t="str">
        <f>_xlfn.XLOOKUP(B15,'05_見積書整理表'!B:B,'05_見積書整理表'!D:D,"")</f>
        <v/>
      </c>
      <c r="D15" s="270" t="str">
        <f>_xlfn.XLOOKUP(B15,'05_見積書整理表'!B:B,'05_見積書整理表'!G:G,"")</f>
        <v/>
      </c>
      <c r="E15" s="441"/>
      <c r="F15" s="442"/>
      <c r="G15" s="442"/>
      <c r="H15" s="442"/>
      <c r="I15" s="442"/>
    </row>
    <row r="16" spans="2:10" ht="35.25" customHeight="1">
      <c r="B16" s="200">
        <v>7</v>
      </c>
      <c r="C16" s="269" t="str">
        <f>_xlfn.XLOOKUP(B16,'05_見積書整理表'!B:B,'05_見積書整理表'!D:D,"")</f>
        <v/>
      </c>
      <c r="D16" s="270" t="str">
        <f>_xlfn.XLOOKUP(B16,'05_見積書整理表'!B:B,'05_見積書整理表'!G:G,"")</f>
        <v/>
      </c>
      <c r="E16" s="452"/>
      <c r="F16" s="453"/>
      <c r="G16" s="453"/>
      <c r="H16" s="453"/>
      <c r="I16" s="453"/>
    </row>
    <row r="17" spans="2:9" ht="35.25" customHeight="1">
      <c r="B17" s="200">
        <v>8</v>
      </c>
      <c r="C17" s="269" t="str">
        <f>_xlfn.XLOOKUP(B17,'05_見積書整理表'!B:B,'05_見積書整理表'!D:D,"")</f>
        <v/>
      </c>
      <c r="D17" s="270" t="str">
        <f>_xlfn.XLOOKUP(B17,'05_見積書整理表'!B:B,'05_見積書整理表'!G:G,"")</f>
        <v/>
      </c>
      <c r="E17" s="441"/>
      <c r="F17" s="442"/>
      <c r="G17" s="442"/>
      <c r="H17" s="442"/>
      <c r="I17" s="442"/>
    </row>
    <row r="18" spans="2:9" ht="35.25" customHeight="1">
      <c r="B18" s="200">
        <v>9</v>
      </c>
      <c r="C18" s="269" t="str">
        <f>_xlfn.XLOOKUP(B18,'05_見積書整理表'!B:B,'05_見積書整理表'!D:D,"")</f>
        <v/>
      </c>
      <c r="D18" s="270" t="str">
        <f>_xlfn.XLOOKUP(B18,'05_見積書整理表'!B:B,'05_見積書整理表'!G:G,"")</f>
        <v/>
      </c>
      <c r="E18" s="452"/>
      <c r="F18" s="453"/>
      <c r="G18" s="453"/>
      <c r="H18" s="453"/>
      <c r="I18" s="453"/>
    </row>
    <row r="19" spans="2:9" ht="35.25" customHeight="1">
      <c r="B19" s="200">
        <v>10</v>
      </c>
      <c r="C19" s="269" t="str">
        <f>_xlfn.XLOOKUP(B19,'05_見積書整理表'!B:B,'05_見積書整理表'!D:D,"")</f>
        <v/>
      </c>
      <c r="D19" s="270" t="str">
        <f>_xlfn.XLOOKUP(B19,'05_見積書整理表'!B:B,'05_見積書整理表'!G:G,"")</f>
        <v/>
      </c>
      <c r="E19" s="441"/>
      <c r="F19" s="442"/>
      <c r="G19" s="442"/>
      <c r="H19" s="442"/>
      <c r="I19" s="442"/>
    </row>
    <row r="20" spans="2:9" ht="35.25" customHeight="1">
      <c r="B20" s="200">
        <v>11</v>
      </c>
      <c r="C20" s="269" t="str">
        <f>_xlfn.XLOOKUP(B20,'05_見積書整理表'!B:B,'05_見積書整理表'!D:D,"")</f>
        <v/>
      </c>
      <c r="D20" s="270" t="str">
        <f>_xlfn.XLOOKUP(B20,'05_見積書整理表'!B:B,'05_見積書整理表'!G:G,"")</f>
        <v/>
      </c>
      <c r="E20" s="452"/>
      <c r="F20" s="453"/>
      <c r="G20" s="453"/>
      <c r="H20" s="453"/>
      <c r="I20" s="453"/>
    </row>
    <row r="21" spans="2:9" ht="35.25" customHeight="1">
      <c r="B21" s="200">
        <v>12</v>
      </c>
      <c r="C21" s="269" t="str">
        <f>_xlfn.XLOOKUP(B21,'05_見積書整理表'!B:B,'05_見積書整理表'!D:D,"")</f>
        <v/>
      </c>
      <c r="D21" s="270" t="str">
        <f>_xlfn.XLOOKUP(B21,'05_見積書整理表'!B:B,'05_見積書整理表'!G:G,"")</f>
        <v/>
      </c>
      <c r="E21" s="441"/>
      <c r="F21" s="442"/>
      <c r="G21" s="442"/>
      <c r="H21" s="442"/>
      <c r="I21" s="442"/>
    </row>
    <row r="22" spans="2:9" ht="35.25" customHeight="1">
      <c r="B22" s="200">
        <v>13</v>
      </c>
      <c r="C22" s="269" t="str">
        <f>_xlfn.XLOOKUP(B22,'05_見積書整理表'!B:B,'05_見積書整理表'!D:D,"")</f>
        <v/>
      </c>
      <c r="D22" s="270" t="str">
        <f>_xlfn.XLOOKUP(B22,'05_見積書整理表'!B:B,'05_見積書整理表'!G:G,"")</f>
        <v/>
      </c>
      <c r="E22" s="452"/>
      <c r="F22" s="453"/>
      <c r="G22" s="453"/>
      <c r="H22" s="453"/>
      <c r="I22" s="453"/>
    </row>
    <row r="23" spans="2:9" ht="35.25" customHeight="1">
      <c r="B23" s="200">
        <v>14</v>
      </c>
      <c r="C23" s="269" t="str">
        <f>_xlfn.XLOOKUP(B23,'05_見積書整理表'!B:B,'05_見積書整理表'!D:D,"")</f>
        <v/>
      </c>
      <c r="D23" s="270" t="str">
        <f>_xlfn.XLOOKUP(B23,'05_見積書整理表'!B:B,'05_見積書整理表'!G:G,"")</f>
        <v/>
      </c>
      <c r="E23" s="441"/>
      <c r="F23" s="442"/>
      <c r="G23" s="442"/>
      <c r="H23" s="442"/>
      <c r="I23" s="442"/>
    </row>
    <row r="24" spans="2:9" ht="35.25" customHeight="1">
      <c r="B24" s="200">
        <v>15</v>
      </c>
      <c r="C24" s="269" t="str">
        <f>_xlfn.XLOOKUP(B24,'05_見積書整理表'!B:B,'05_見積書整理表'!D:D,"")</f>
        <v/>
      </c>
      <c r="D24" s="270" t="str">
        <f>_xlfn.XLOOKUP(B24,'05_見積書整理表'!B:B,'05_見積書整理表'!G:G,"")</f>
        <v/>
      </c>
      <c r="E24" s="452"/>
      <c r="F24" s="453"/>
      <c r="G24" s="453"/>
      <c r="H24" s="453"/>
      <c r="I24" s="453"/>
    </row>
  </sheetData>
  <mergeCells count="26">
    <mergeCell ref="E24:I24"/>
    <mergeCell ref="E18:I18"/>
    <mergeCell ref="E19:I19"/>
    <mergeCell ref="E20:I20"/>
    <mergeCell ref="E21:I21"/>
    <mergeCell ref="E22:I22"/>
    <mergeCell ref="E23:I23"/>
    <mergeCell ref="E17:I17"/>
    <mergeCell ref="B8:B9"/>
    <mergeCell ref="C8:C9"/>
    <mergeCell ref="D8:D9"/>
    <mergeCell ref="E8:I9"/>
    <mergeCell ref="E10:I10"/>
    <mergeCell ref="E11:I11"/>
    <mergeCell ref="E12:I12"/>
    <mergeCell ref="E13:I13"/>
    <mergeCell ref="E14:I14"/>
    <mergeCell ref="E15:I15"/>
    <mergeCell ref="E16:I16"/>
    <mergeCell ref="B3:I3"/>
    <mergeCell ref="B5:C5"/>
    <mergeCell ref="D5:E5"/>
    <mergeCell ref="H5:I5"/>
    <mergeCell ref="B6:C6"/>
    <mergeCell ref="D6:E6"/>
    <mergeCell ref="H6:I6"/>
  </mergeCells>
  <phoneticPr fontId="9"/>
  <dataValidations count="2">
    <dataValidation type="list" allowBlank="1" showInputMessage="1" showErrorMessage="1" sqref="G6" xr:uid="{53D8C277-7DD4-4D88-A0F2-D2871CE2C4F4}">
      <formula1>",耐震補強工事,非構造部材の耐震対策,防災機能強化,バリアフリー化,アスベスト対策工事,エコキャンパス推進事業"</formula1>
    </dataValidation>
    <dataValidation showDropDown="1" showInputMessage="1" showErrorMessage="1" sqref="H6:I6" xr:uid="{EE5AF17C-214B-4F5F-ABD6-78830A383B61}"/>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4251-F8DC-4337-8B4D-3D1AD54E1407}">
  <sheetPr>
    <tabColor rgb="FF00B0F0"/>
    <pageSetUpPr fitToPage="1"/>
  </sheetPr>
  <dimension ref="B1:J29"/>
  <sheetViews>
    <sheetView showGridLines="0" view="pageBreakPreview" zoomScale="80" zoomScaleNormal="100" zoomScaleSheetLayoutView="80" workbookViewId="0">
      <selection activeCell="D14" sqref="D14"/>
    </sheetView>
  </sheetViews>
  <sheetFormatPr defaultColWidth="9" defaultRowHeight="13"/>
  <cols>
    <col min="1" max="1" width="6.453125" style="115" customWidth="1"/>
    <col min="2" max="2" width="7.6328125" style="115" customWidth="1"/>
    <col min="3" max="3" width="25.81640625" style="115" customWidth="1"/>
    <col min="4" max="4" width="6.453125" style="115" customWidth="1"/>
    <col min="5" max="5" width="27.6328125" style="115" customWidth="1"/>
    <col min="6" max="6" width="32.08984375" style="194" customWidth="1"/>
    <col min="7" max="7" width="30.453125" style="194" customWidth="1"/>
    <col min="8" max="9" width="31.1796875" style="194" customWidth="1"/>
    <col min="10" max="10" width="5" style="115" customWidth="1"/>
    <col min="11" max="16384" width="9" style="115"/>
  </cols>
  <sheetData>
    <row r="1" spans="2:10" ht="14">
      <c r="J1" s="195" t="s">
        <v>246</v>
      </c>
    </row>
    <row r="3" spans="2:10" s="196" customFormat="1" ht="27.75" customHeight="1">
      <c r="B3" s="427" t="s">
        <v>250</v>
      </c>
      <c r="C3" s="427"/>
      <c r="D3" s="427"/>
      <c r="E3" s="427"/>
      <c r="F3" s="427"/>
      <c r="G3" s="427"/>
      <c r="H3" s="427"/>
      <c r="I3" s="427"/>
    </row>
    <row r="4" spans="2:10" s="196" customFormat="1" ht="14.25" customHeight="1">
      <c r="B4" s="197"/>
      <c r="C4" s="197"/>
      <c r="D4" s="197"/>
      <c r="E4" s="197"/>
      <c r="F4" s="197"/>
      <c r="G4" s="197"/>
      <c r="H4" s="197"/>
      <c r="I4" s="197"/>
    </row>
    <row r="5" spans="2:10" s="196" customFormat="1" ht="27.75" customHeight="1">
      <c r="B5" s="437" t="s">
        <v>127</v>
      </c>
      <c r="C5" s="437"/>
      <c r="D5" s="437" t="s">
        <v>128</v>
      </c>
      <c r="E5" s="437"/>
      <c r="F5" s="198" t="s">
        <v>167</v>
      </c>
      <c r="G5" s="198" t="s">
        <v>168</v>
      </c>
      <c r="H5" s="437" t="s">
        <v>169</v>
      </c>
      <c r="I5" s="437"/>
    </row>
    <row r="6" spans="2:10" s="196" customFormat="1" ht="27.75" customHeight="1">
      <c r="B6" s="438">
        <f>'02_様式８-1'!B7</f>
        <v>0</v>
      </c>
      <c r="C6" s="439"/>
      <c r="D6" s="440">
        <f>'02_様式８-1'!G7</f>
        <v>0</v>
      </c>
      <c r="E6" s="440"/>
      <c r="F6" s="268">
        <f>'02_様式８-1'!B8</f>
        <v>0</v>
      </c>
      <c r="G6" s="268" t="s">
        <v>227</v>
      </c>
      <c r="H6" s="440">
        <f>'02_様式８-1'!B10</f>
        <v>0</v>
      </c>
      <c r="I6" s="440"/>
    </row>
    <row r="7" spans="2:10" s="196" customFormat="1" ht="13.5" customHeight="1">
      <c r="B7" s="199"/>
      <c r="C7" s="199"/>
      <c r="D7" s="199"/>
      <c r="E7" s="199"/>
      <c r="F7" s="199"/>
      <c r="G7" s="199"/>
      <c r="H7" s="199"/>
      <c r="I7" s="199"/>
    </row>
    <row r="8" spans="2:10" ht="30" customHeight="1">
      <c r="B8" s="443" t="s">
        <v>207</v>
      </c>
      <c r="C8" s="445" t="s">
        <v>208</v>
      </c>
      <c r="D8" s="444" t="s">
        <v>209</v>
      </c>
      <c r="E8" s="446" t="s">
        <v>247</v>
      </c>
      <c r="F8" s="447"/>
      <c r="G8" s="447"/>
      <c r="H8" s="447"/>
      <c r="I8" s="448"/>
    </row>
    <row r="9" spans="2:10" ht="66" customHeight="1">
      <c r="B9" s="444"/>
      <c r="C9" s="445"/>
      <c r="D9" s="444"/>
      <c r="E9" s="449"/>
      <c r="F9" s="450"/>
      <c r="G9" s="450"/>
      <c r="H9" s="450"/>
      <c r="I9" s="451"/>
    </row>
    <row r="10" spans="2:10" ht="35.25" customHeight="1">
      <c r="B10" s="273" t="s">
        <v>18</v>
      </c>
      <c r="C10" s="269" t="str">
        <f>_xlfn.XLOOKUP(B10,'05_見積書整理表'!B:B,'05_見積書整理表'!D:D,"")</f>
        <v/>
      </c>
      <c r="D10" s="270" t="str">
        <f>_xlfn.XLOOKUP(B10,'05_見積書整理表'!B:B,'05_見積書整理表'!G:G,"")</f>
        <v/>
      </c>
      <c r="E10" s="452"/>
      <c r="F10" s="453"/>
      <c r="G10" s="453"/>
      <c r="H10" s="453"/>
      <c r="I10" s="453"/>
    </row>
    <row r="11" spans="2:10" ht="35.25" customHeight="1">
      <c r="B11" s="273" t="s">
        <v>20</v>
      </c>
      <c r="C11" s="269" t="str">
        <f>_xlfn.XLOOKUP(B11,'05_見積書整理表'!B:B,'05_見積書整理表'!D:D,"")</f>
        <v/>
      </c>
      <c r="D11" s="270" t="str">
        <f>_xlfn.XLOOKUP(B11,'05_見積書整理表'!B:B,'05_見積書整理表'!G:G,"")</f>
        <v/>
      </c>
      <c r="E11" s="441"/>
      <c r="F11" s="442"/>
      <c r="G11" s="442"/>
      <c r="H11" s="442"/>
      <c r="I11" s="442"/>
    </row>
    <row r="12" spans="2:10" ht="35.25" customHeight="1">
      <c r="B12" s="273" t="s">
        <v>21</v>
      </c>
      <c r="C12" s="269" t="str">
        <f>_xlfn.XLOOKUP(B12,'05_見積書整理表'!B:B,'05_見積書整理表'!D:D,"")</f>
        <v/>
      </c>
      <c r="D12" s="270" t="str">
        <f>_xlfn.XLOOKUP(B12,'05_見積書整理表'!B:B,'05_見積書整理表'!G:G,"")</f>
        <v/>
      </c>
      <c r="E12" s="452"/>
      <c r="F12" s="453"/>
      <c r="G12" s="453"/>
      <c r="H12" s="453"/>
      <c r="I12" s="453"/>
    </row>
    <row r="13" spans="2:10" ht="35.25" customHeight="1">
      <c r="B13" s="273" t="s">
        <v>23</v>
      </c>
      <c r="C13" s="269" t="str">
        <f>_xlfn.XLOOKUP(B13,'05_見積書整理表'!B:B,'05_見積書整理表'!D:D,"")</f>
        <v/>
      </c>
      <c r="D13" s="270" t="str">
        <f>_xlfn.XLOOKUP(B13,'05_見積書整理表'!B:B,'05_見積書整理表'!G:G,"")</f>
        <v/>
      </c>
      <c r="E13" s="441"/>
      <c r="F13" s="442"/>
      <c r="G13" s="442"/>
      <c r="H13" s="442"/>
      <c r="I13" s="442"/>
    </row>
    <row r="14" spans="2:10" ht="35.25" customHeight="1">
      <c r="B14" s="273" t="s">
        <v>24</v>
      </c>
      <c r="C14" s="269" t="str">
        <f>_xlfn.XLOOKUP(B14,'05_見積書整理表'!B:B,'05_見積書整理表'!D:D,"")</f>
        <v/>
      </c>
      <c r="D14" s="270" t="str">
        <f>_xlfn.XLOOKUP(B14,'05_見積書整理表'!B:B,'05_見積書整理表'!G:G,"")</f>
        <v/>
      </c>
      <c r="E14" s="452"/>
      <c r="F14" s="453"/>
      <c r="G14" s="453"/>
      <c r="H14" s="453"/>
      <c r="I14" s="453"/>
    </row>
    <row r="15" spans="2:10" ht="35.25" customHeight="1">
      <c r="B15" s="273" t="s">
        <v>25</v>
      </c>
      <c r="C15" s="269" t="str">
        <f>_xlfn.XLOOKUP(B15,'05_見積書整理表'!B:B,'05_見積書整理表'!D:D,"")</f>
        <v/>
      </c>
      <c r="D15" s="270" t="str">
        <f>_xlfn.XLOOKUP(B15,'05_見積書整理表'!B:B,'05_見積書整理表'!G:G,"")</f>
        <v/>
      </c>
      <c r="E15" s="441"/>
      <c r="F15" s="442"/>
      <c r="G15" s="442"/>
      <c r="H15" s="442"/>
      <c r="I15" s="442"/>
    </row>
    <row r="16" spans="2:10" ht="35.25" customHeight="1">
      <c r="B16" s="273" t="s">
        <v>27</v>
      </c>
      <c r="C16" s="269" t="str">
        <f>_xlfn.XLOOKUP(B16,'05_見積書整理表'!B:B,'05_見積書整理表'!D:D,"")</f>
        <v/>
      </c>
      <c r="D16" s="270" t="str">
        <f>_xlfn.XLOOKUP(B16,'05_見積書整理表'!B:B,'05_見積書整理表'!G:G,"")</f>
        <v/>
      </c>
      <c r="E16" s="452"/>
      <c r="F16" s="453"/>
      <c r="G16" s="453"/>
      <c r="H16" s="453"/>
      <c r="I16" s="453"/>
    </row>
    <row r="17" spans="2:9" ht="35.25" customHeight="1">
      <c r="B17" s="273" t="s">
        <v>28</v>
      </c>
      <c r="C17" s="269" t="str">
        <f>_xlfn.XLOOKUP(B17,'05_見積書整理表'!B:B,'05_見積書整理表'!D:D,"")</f>
        <v/>
      </c>
      <c r="D17" s="270" t="str">
        <f>_xlfn.XLOOKUP(B17,'05_見積書整理表'!B:B,'05_見積書整理表'!G:G,"")</f>
        <v/>
      </c>
      <c r="E17" s="441"/>
      <c r="F17" s="442"/>
      <c r="G17" s="442"/>
      <c r="H17" s="442"/>
      <c r="I17" s="442"/>
    </row>
    <row r="18" spans="2:9" ht="35.25" customHeight="1">
      <c r="B18" s="273" t="s">
        <v>29</v>
      </c>
      <c r="C18" s="269" t="str">
        <f>_xlfn.XLOOKUP(B18,'05_見積書整理表'!B:B,'05_見積書整理表'!D:D,"")</f>
        <v/>
      </c>
      <c r="D18" s="270" t="str">
        <f>_xlfn.XLOOKUP(B18,'05_見積書整理表'!B:B,'05_見積書整理表'!G:G,"")</f>
        <v/>
      </c>
      <c r="E18" s="452"/>
      <c r="F18" s="453"/>
      <c r="G18" s="453"/>
      <c r="H18" s="453"/>
      <c r="I18" s="453"/>
    </row>
    <row r="19" spans="2:9" ht="35.25" customHeight="1">
      <c r="B19" s="273" t="s">
        <v>31</v>
      </c>
      <c r="C19" s="269" t="str">
        <f>_xlfn.XLOOKUP(B19,'05_見積書整理表'!B:B,'05_見積書整理表'!D:D,"")</f>
        <v/>
      </c>
      <c r="D19" s="270" t="str">
        <f>_xlfn.XLOOKUP(B19,'05_見積書整理表'!B:B,'05_見積書整理表'!G:G,"")</f>
        <v/>
      </c>
      <c r="E19" s="441"/>
      <c r="F19" s="442"/>
      <c r="G19" s="442"/>
      <c r="H19" s="442"/>
      <c r="I19" s="442"/>
    </row>
    <row r="20" spans="2:9" ht="35.25" customHeight="1">
      <c r="B20" s="273" t="s">
        <v>32</v>
      </c>
      <c r="C20" s="269" t="str">
        <f>_xlfn.XLOOKUP(B20,'05_見積書整理表'!B:B,'05_見積書整理表'!D:D,"")</f>
        <v/>
      </c>
      <c r="D20" s="270" t="str">
        <f>_xlfn.XLOOKUP(B20,'05_見積書整理表'!B:B,'05_見積書整理表'!G:G,"")</f>
        <v/>
      </c>
      <c r="E20" s="452"/>
      <c r="F20" s="453"/>
      <c r="G20" s="453"/>
      <c r="H20" s="453"/>
      <c r="I20" s="453"/>
    </row>
    <row r="21" spans="2:9" ht="35.25" customHeight="1">
      <c r="B21" s="273" t="s">
        <v>33</v>
      </c>
      <c r="C21" s="269" t="str">
        <f>_xlfn.XLOOKUP(B21,'05_見積書整理表'!B:B,'05_見積書整理表'!D:D,"")</f>
        <v/>
      </c>
      <c r="D21" s="270" t="str">
        <f>_xlfn.XLOOKUP(B21,'05_見積書整理表'!B:B,'05_見積書整理表'!G:G,"")</f>
        <v/>
      </c>
      <c r="E21" s="441"/>
      <c r="F21" s="442"/>
      <c r="G21" s="442"/>
      <c r="H21" s="442"/>
      <c r="I21" s="442"/>
    </row>
    <row r="22" spans="2:9" ht="35.25" customHeight="1">
      <c r="B22" s="273" t="s">
        <v>35</v>
      </c>
      <c r="C22" s="269" t="str">
        <f>_xlfn.XLOOKUP(B22,'05_見積書整理表'!B:B,'05_見積書整理表'!D:D,"")</f>
        <v/>
      </c>
      <c r="D22" s="270" t="str">
        <f>_xlfn.XLOOKUP(B22,'05_見積書整理表'!B:B,'05_見積書整理表'!G:G,"")</f>
        <v/>
      </c>
      <c r="E22" s="452"/>
      <c r="F22" s="453"/>
      <c r="G22" s="453"/>
      <c r="H22" s="453"/>
      <c r="I22" s="453"/>
    </row>
    <row r="23" spans="2:9" ht="35.25" customHeight="1">
      <c r="B23" s="273" t="s">
        <v>37</v>
      </c>
      <c r="C23" s="269" t="str">
        <f>_xlfn.XLOOKUP(B23,'05_見積書整理表'!B:B,'05_見積書整理表'!D:D,"")</f>
        <v/>
      </c>
      <c r="D23" s="270" t="str">
        <f>_xlfn.XLOOKUP(B23,'05_見積書整理表'!B:B,'05_見積書整理表'!G:G,"")</f>
        <v/>
      </c>
      <c r="E23" s="441"/>
      <c r="F23" s="442"/>
      <c r="G23" s="442"/>
      <c r="H23" s="442"/>
      <c r="I23" s="442"/>
    </row>
    <row r="24" spans="2:9" ht="35.25" customHeight="1">
      <c r="B24" s="273" t="s">
        <v>263</v>
      </c>
      <c r="C24" s="269" t="str">
        <f>_xlfn.XLOOKUP(B24,'05_見積書整理表'!B:B,'05_見積書整理表'!D:D,"")</f>
        <v/>
      </c>
      <c r="D24" s="270" t="str">
        <f>_xlfn.XLOOKUP(B24,'05_見積書整理表'!B:B,'05_見積書整理表'!G:G,"")</f>
        <v/>
      </c>
      <c r="E24" s="452"/>
      <c r="F24" s="453"/>
      <c r="G24" s="453"/>
      <c r="H24" s="453"/>
      <c r="I24" s="453"/>
    </row>
    <row r="25" spans="2:9" ht="35.25" customHeight="1">
      <c r="B25" s="200">
        <v>16</v>
      </c>
      <c r="C25" s="269" t="str">
        <f>_xlfn.XLOOKUP(B25,'05_見積書整理表'!B:B,'05_見積書整理表'!D:D,"")</f>
        <v/>
      </c>
      <c r="D25" s="270" t="str">
        <f>_xlfn.XLOOKUP(B25,'05_見積書整理表'!B:B,'05_見積書整理表'!G:G,"")</f>
        <v/>
      </c>
      <c r="E25" s="441"/>
      <c r="F25" s="442"/>
      <c r="G25" s="442"/>
      <c r="H25" s="442"/>
      <c r="I25" s="442"/>
    </row>
    <row r="26" spans="2:9" ht="35.25" customHeight="1">
      <c r="B26" s="200">
        <v>17</v>
      </c>
      <c r="C26" s="269" t="str">
        <f>_xlfn.XLOOKUP(B26,'05_見積書整理表'!B:B,'05_見積書整理表'!D:D,"")</f>
        <v/>
      </c>
      <c r="D26" s="270" t="str">
        <f>_xlfn.XLOOKUP(B26,'05_見積書整理表'!B:B,'05_見積書整理表'!G:G,"")</f>
        <v/>
      </c>
      <c r="E26" s="452"/>
      <c r="F26" s="453"/>
      <c r="G26" s="453"/>
      <c r="H26" s="453"/>
      <c r="I26" s="453"/>
    </row>
    <row r="27" spans="2:9" ht="35.25" customHeight="1">
      <c r="B27" s="200">
        <v>18</v>
      </c>
      <c r="C27" s="269" t="str">
        <f>_xlfn.XLOOKUP(B27,'05_見積書整理表'!B:B,'05_見積書整理表'!D:D,"")</f>
        <v/>
      </c>
      <c r="D27" s="270" t="str">
        <f>_xlfn.XLOOKUP(B27,'05_見積書整理表'!B:B,'05_見積書整理表'!G:G,"")</f>
        <v/>
      </c>
      <c r="E27" s="441"/>
      <c r="F27" s="442"/>
      <c r="G27" s="442"/>
      <c r="H27" s="442"/>
      <c r="I27" s="442"/>
    </row>
    <row r="28" spans="2:9" ht="35.25" customHeight="1">
      <c r="B28" s="200">
        <v>19</v>
      </c>
      <c r="C28" s="269" t="str">
        <f>_xlfn.XLOOKUP(B28,'05_見積書整理表'!B:B,'05_見積書整理表'!D:D,"")</f>
        <v/>
      </c>
      <c r="D28" s="270" t="str">
        <f>_xlfn.XLOOKUP(B28,'05_見積書整理表'!B:B,'05_見積書整理表'!G:G,"")</f>
        <v/>
      </c>
      <c r="E28" s="452"/>
      <c r="F28" s="453"/>
      <c r="G28" s="453"/>
      <c r="H28" s="453"/>
      <c r="I28" s="453"/>
    </row>
    <row r="29" spans="2:9" ht="35.25" customHeight="1">
      <c r="B29" s="200">
        <v>20</v>
      </c>
      <c r="C29" s="269" t="str">
        <f>_xlfn.XLOOKUP(B29,'05_見積書整理表'!B:B,'05_見積書整理表'!D:D,"")</f>
        <v/>
      </c>
      <c r="D29" s="270" t="str">
        <f>_xlfn.XLOOKUP(B29,'05_見積書整理表'!B:B,'05_見積書整理表'!G:G,"")</f>
        <v/>
      </c>
      <c r="E29" s="441"/>
      <c r="F29" s="442"/>
      <c r="G29" s="442"/>
      <c r="H29" s="442"/>
      <c r="I29" s="442"/>
    </row>
  </sheetData>
  <mergeCells count="31">
    <mergeCell ref="E29:I29"/>
    <mergeCell ref="E18:I18"/>
    <mergeCell ref="E19:I19"/>
    <mergeCell ref="E20:I20"/>
    <mergeCell ref="E21:I21"/>
    <mergeCell ref="E22:I22"/>
    <mergeCell ref="E23:I23"/>
    <mergeCell ref="E24:I24"/>
    <mergeCell ref="E25:I25"/>
    <mergeCell ref="E26:I26"/>
    <mergeCell ref="E27:I27"/>
    <mergeCell ref="E28:I28"/>
    <mergeCell ref="E17:I17"/>
    <mergeCell ref="B8:B9"/>
    <mergeCell ref="C8:C9"/>
    <mergeCell ref="D8:D9"/>
    <mergeCell ref="E8:I9"/>
    <mergeCell ref="E10:I10"/>
    <mergeCell ref="E11:I11"/>
    <mergeCell ref="E12:I12"/>
    <mergeCell ref="E13:I13"/>
    <mergeCell ref="E14:I14"/>
    <mergeCell ref="E15:I15"/>
    <mergeCell ref="E16:I16"/>
    <mergeCell ref="B3:I3"/>
    <mergeCell ref="B5:C5"/>
    <mergeCell ref="D5:E5"/>
    <mergeCell ref="H5:I5"/>
    <mergeCell ref="B6:C6"/>
    <mergeCell ref="D6:E6"/>
    <mergeCell ref="H6:I6"/>
  </mergeCells>
  <phoneticPr fontId="9"/>
  <dataValidations count="2">
    <dataValidation showDropDown="1" showInputMessage="1" showErrorMessage="1" sqref="H6:I6" xr:uid="{CE9659CC-ADD3-40B9-B89D-D0FCDA1C9648}"/>
    <dataValidation type="list" allowBlank="1" showInputMessage="1" showErrorMessage="1" sqref="G6" xr:uid="{6D9CFC7E-EBE4-41AD-8703-FF69382A3073}">
      <formula1>",耐震補強工事,非構造部材の耐震対策,防災機能強化,バリアフリー化,アスベスト対策工事,エコキャンパス推進事業"</formula1>
    </dataValidation>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rowBreaks count="1" manualBreakCount="1">
    <brk id="24" max="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1CF9-3461-490D-A6A2-3EA3AB420117}">
  <sheetPr>
    <tabColor rgb="FF00B0F0"/>
    <pageSetUpPr fitToPage="1"/>
  </sheetPr>
  <dimension ref="A1:J33"/>
  <sheetViews>
    <sheetView showZeros="0" view="pageBreakPreview" zoomScaleNormal="85" zoomScaleSheetLayoutView="100" workbookViewId="0">
      <selection activeCell="M10" sqref="M10"/>
    </sheetView>
  </sheetViews>
  <sheetFormatPr defaultColWidth="9" defaultRowHeight="13"/>
  <cols>
    <col min="1" max="1" width="15.81640625" style="37" bestFit="1" customWidth="1"/>
    <col min="2" max="2" width="12.453125" style="37" bestFit="1" customWidth="1"/>
    <col min="3" max="3" width="12.1796875" style="37" customWidth="1"/>
    <col min="4" max="4" width="3.81640625" style="37" bestFit="1" customWidth="1"/>
    <col min="5" max="5" width="12.453125" style="37" bestFit="1" customWidth="1"/>
    <col min="6" max="6" width="12" style="37" customWidth="1"/>
    <col min="7" max="7" width="3.81640625" style="37" bestFit="1" customWidth="1"/>
    <col min="8" max="8" width="10.1796875" style="37" bestFit="1" customWidth="1"/>
    <col min="9" max="9" width="17.08984375" style="37" customWidth="1"/>
    <col min="10" max="10" width="3.453125" style="193" bestFit="1" customWidth="1"/>
    <col min="11" max="16384" width="9" style="37"/>
  </cols>
  <sheetData>
    <row r="1" spans="1:10" ht="24.75" customHeight="1">
      <c r="G1" s="454" t="s">
        <v>210</v>
      </c>
      <c r="H1" s="454"/>
      <c r="I1" s="454"/>
      <c r="J1" s="454"/>
    </row>
    <row r="2" spans="1:10" ht="24.75" customHeight="1">
      <c r="A2" s="455" t="s">
        <v>211</v>
      </c>
      <c r="B2" s="455"/>
      <c r="C2" s="455"/>
      <c r="D2" s="455"/>
      <c r="E2" s="455"/>
      <c r="F2" s="455"/>
      <c r="G2" s="455"/>
      <c r="H2" s="455"/>
      <c r="I2" s="455"/>
      <c r="J2" s="455"/>
    </row>
    <row r="3" spans="1:10" ht="13.5" thickBot="1">
      <c r="H3" s="175"/>
      <c r="I3" s="456"/>
      <c r="J3" s="456"/>
    </row>
    <row r="4" spans="1:10" ht="34.5" customHeight="1">
      <c r="A4" s="176" t="s">
        <v>4</v>
      </c>
      <c r="B4" s="457">
        <f>'02_様式８-1'!G7</f>
        <v>0</v>
      </c>
      <c r="C4" s="458"/>
      <c r="D4" s="458"/>
      <c r="E4" s="459"/>
      <c r="F4" s="177" t="s">
        <v>212</v>
      </c>
      <c r="G4" s="460">
        <f>'02_様式８-1'!B8</f>
        <v>0</v>
      </c>
      <c r="H4" s="406"/>
      <c r="I4" s="406"/>
      <c r="J4" s="461"/>
    </row>
    <row r="5" spans="1:10" ht="34.5" customHeight="1">
      <c r="A5" s="8" t="s">
        <v>1</v>
      </c>
      <c r="B5" s="462">
        <f>'02_様式８-1'!G2</f>
        <v>0</v>
      </c>
      <c r="C5" s="463"/>
      <c r="D5" s="463"/>
      <c r="E5" s="463"/>
      <c r="F5" s="463"/>
      <c r="G5" s="463"/>
      <c r="H5" s="463"/>
      <c r="I5" s="463"/>
      <c r="J5" s="464"/>
    </row>
    <row r="6" spans="1:10" ht="34.5" customHeight="1" thickBot="1">
      <c r="A6" s="178" t="s">
        <v>6</v>
      </c>
      <c r="B6" s="465">
        <f>'02_様式８-1'!B9</f>
        <v>0</v>
      </c>
      <c r="C6" s="466"/>
      <c r="D6" s="466"/>
      <c r="E6" s="467"/>
      <c r="F6" s="467"/>
      <c r="G6" s="467"/>
      <c r="H6" s="467"/>
      <c r="I6" s="467"/>
      <c r="J6" s="468"/>
    </row>
    <row r="7" spans="1:10" ht="34.5" customHeight="1" thickTop="1">
      <c r="A7" s="179" t="s">
        <v>7</v>
      </c>
      <c r="B7" s="469">
        <f>'02_様式８-1'!B10</f>
        <v>0</v>
      </c>
      <c r="C7" s="470"/>
      <c r="D7" s="470"/>
      <c r="E7" s="471"/>
      <c r="F7" s="472" t="s">
        <v>213</v>
      </c>
      <c r="G7" s="473"/>
      <c r="H7" s="474"/>
      <c r="I7" s="475"/>
      <c r="J7" s="476"/>
    </row>
    <row r="8" spans="1:10" ht="34.5" customHeight="1">
      <c r="A8" s="180" t="s">
        <v>214</v>
      </c>
      <c r="B8" s="181" t="s">
        <v>215</v>
      </c>
      <c r="C8" s="477"/>
      <c r="D8" s="477"/>
      <c r="E8" s="477"/>
      <c r="F8" s="477"/>
      <c r="G8" s="478"/>
      <c r="H8" s="181" t="s">
        <v>216</v>
      </c>
      <c r="I8" s="182"/>
      <c r="J8" s="183" t="s">
        <v>19</v>
      </c>
    </row>
    <row r="9" spans="1:10" ht="34.5" customHeight="1">
      <c r="A9" s="180" t="s">
        <v>217</v>
      </c>
      <c r="B9" s="181" t="s">
        <v>215</v>
      </c>
      <c r="C9" s="371"/>
      <c r="D9" s="371"/>
      <c r="E9" s="371"/>
      <c r="F9" s="371"/>
      <c r="G9" s="372"/>
      <c r="H9" s="181" t="s">
        <v>216</v>
      </c>
      <c r="I9" s="182"/>
      <c r="J9" s="183" t="s">
        <v>19</v>
      </c>
    </row>
    <row r="10" spans="1:10" ht="34.5" customHeight="1">
      <c r="A10" s="180" t="s">
        <v>218</v>
      </c>
      <c r="B10" s="181" t="s">
        <v>215</v>
      </c>
      <c r="C10" s="371"/>
      <c r="D10" s="371"/>
      <c r="E10" s="371"/>
      <c r="F10" s="371"/>
      <c r="G10" s="372"/>
      <c r="H10" s="181" t="s">
        <v>216</v>
      </c>
      <c r="I10" s="182"/>
      <c r="J10" s="183" t="s">
        <v>19</v>
      </c>
    </row>
    <row r="11" spans="1:10" ht="34.5" customHeight="1">
      <c r="A11" s="180" t="s">
        <v>219</v>
      </c>
      <c r="B11" s="181" t="s">
        <v>215</v>
      </c>
      <c r="C11" s="371"/>
      <c r="D11" s="371"/>
      <c r="E11" s="371"/>
      <c r="F11" s="371"/>
      <c r="G11" s="372"/>
      <c r="H11" s="181" t="s">
        <v>216</v>
      </c>
      <c r="I11" s="182"/>
      <c r="J11" s="183" t="s">
        <v>19</v>
      </c>
    </row>
    <row r="12" spans="1:10" ht="34.5" customHeight="1">
      <c r="A12" s="180" t="s">
        <v>220</v>
      </c>
      <c r="B12" s="181" t="s">
        <v>215</v>
      </c>
      <c r="C12" s="371"/>
      <c r="D12" s="371"/>
      <c r="E12" s="371"/>
      <c r="F12" s="371"/>
      <c r="G12" s="372"/>
      <c r="H12" s="181" t="s">
        <v>216</v>
      </c>
      <c r="I12" s="182"/>
      <c r="J12" s="183" t="s">
        <v>19</v>
      </c>
    </row>
    <row r="13" spans="1:10" ht="35.25" customHeight="1" thickBot="1">
      <c r="A13" s="180" t="s">
        <v>221</v>
      </c>
      <c r="B13" s="184" t="s">
        <v>215</v>
      </c>
      <c r="C13" s="371"/>
      <c r="D13" s="371"/>
      <c r="E13" s="371"/>
      <c r="F13" s="371"/>
      <c r="G13" s="372"/>
      <c r="H13" s="184" t="s">
        <v>216</v>
      </c>
      <c r="I13" s="185"/>
      <c r="J13" s="186" t="s">
        <v>19</v>
      </c>
    </row>
    <row r="14" spans="1:10" ht="35.25" customHeight="1" thickTop="1">
      <c r="A14" s="187" t="s">
        <v>222</v>
      </c>
      <c r="B14" s="489"/>
      <c r="C14" s="489"/>
      <c r="D14" s="489"/>
      <c r="E14" s="489"/>
      <c r="F14" s="489"/>
      <c r="G14" s="489"/>
      <c r="H14" s="489"/>
      <c r="I14" s="489"/>
      <c r="J14" s="490"/>
    </row>
    <row r="15" spans="1:10" ht="34.5" customHeight="1">
      <c r="A15" s="491"/>
      <c r="B15" s="492"/>
      <c r="C15" s="492"/>
      <c r="D15" s="492"/>
      <c r="E15" s="492"/>
      <c r="F15" s="492"/>
      <c r="G15" s="492"/>
      <c r="H15" s="492"/>
      <c r="I15" s="492"/>
      <c r="J15" s="493"/>
    </row>
    <row r="16" spans="1:10" ht="34.5" customHeight="1">
      <c r="A16" s="491"/>
      <c r="B16" s="492"/>
      <c r="C16" s="492"/>
      <c r="D16" s="492"/>
      <c r="E16" s="492"/>
      <c r="F16" s="492"/>
      <c r="G16" s="492"/>
      <c r="H16" s="492"/>
      <c r="I16" s="492"/>
      <c r="J16" s="493"/>
    </row>
    <row r="17" spans="1:10" ht="34.5" customHeight="1">
      <c r="A17" s="491"/>
      <c r="B17" s="492"/>
      <c r="C17" s="492"/>
      <c r="D17" s="492"/>
      <c r="E17" s="492"/>
      <c r="F17" s="492"/>
      <c r="G17" s="492"/>
      <c r="H17" s="492"/>
      <c r="I17" s="492"/>
      <c r="J17" s="493"/>
    </row>
    <row r="18" spans="1:10" ht="34.5" customHeight="1">
      <c r="A18" s="491"/>
      <c r="B18" s="492"/>
      <c r="C18" s="492"/>
      <c r="D18" s="492"/>
      <c r="E18" s="492"/>
      <c r="F18" s="492"/>
      <c r="G18" s="492"/>
      <c r="H18" s="492"/>
      <c r="I18" s="492"/>
      <c r="J18" s="493"/>
    </row>
    <row r="19" spans="1:10" ht="34.5" customHeight="1">
      <c r="A19" s="491"/>
      <c r="B19" s="492"/>
      <c r="C19" s="492"/>
      <c r="D19" s="492"/>
      <c r="E19" s="492"/>
      <c r="F19" s="492"/>
      <c r="G19" s="492"/>
      <c r="H19" s="492"/>
      <c r="I19" s="492"/>
      <c r="J19" s="493"/>
    </row>
    <row r="20" spans="1:10" ht="34.5" customHeight="1">
      <c r="A20" s="491"/>
      <c r="B20" s="492"/>
      <c r="C20" s="492"/>
      <c r="D20" s="492"/>
      <c r="E20" s="492"/>
      <c r="F20" s="492"/>
      <c r="G20" s="492"/>
      <c r="H20" s="492"/>
      <c r="I20" s="492"/>
      <c r="J20" s="493"/>
    </row>
    <row r="21" spans="1:10" ht="35.25" customHeight="1">
      <c r="A21" s="479" t="s">
        <v>223</v>
      </c>
      <c r="B21" s="480"/>
      <c r="C21" s="480"/>
      <c r="D21" s="480"/>
      <c r="E21" s="480"/>
      <c r="F21" s="480"/>
      <c r="G21" s="480"/>
      <c r="H21" s="480"/>
      <c r="I21" s="480"/>
      <c r="J21" s="481"/>
    </row>
    <row r="22" spans="1:10" ht="35.25" customHeight="1">
      <c r="A22" s="188"/>
      <c r="B22" s="175" t="s">
        <v>224</v>
      </c>
      <c r="C22" s="189"/>
      <c r="D22" s="190" t="s">
        <v>19</v>
      </c>
      <c r="E22" s="175" t="s">
        <v>225</v>
      </c>
      <c r="F22" s="48"/>
      <c r="G22" s="190" t="s">
        <v>19</v>
      </c>
      <c r="H22" s="175" t="s">
        <v>226</v>
      </c>
      <c r="I22" s="191">
        <f>F22-C22</f>
        <v>0</v>
      </c>
      <c r="J22" s="192" t="s">
        <v>19</v>
      </c>
    </row>
    <row r="23" spans="1:10" ht="34.5" customHeight="1">
      <c r="A23" s="482"/>
      <c r="B23" s="483"/>
      <c r="C23" s="483"/>
      <c r="D23" s="483"/>
      <c r="E23" s="483"/>
      <c r="F23" s="483"/>
      <c r="G23" s="483"/>
      <c r="H23" s="483"/>
      <c r="I23" s="483"/>
      <c r="J23" s="484"/>
    </row>
    <row r="24" spans="1:10" ht="34.5" customHeight="1">
      <c r="A24" s="485"/>
      <c r="B24" s="483"/>
      <c r="C24" s="483"/>
      <c r="D24" s="483"/>
      <c r="E24" s="483"/>
      <c r="F24" s="483"/>
      <c r="G24" s="483"/>
      <c r="H24" s="483"/>
      <c r="I24" s="483"/>
      <c r="J24" s="484"/>
    </row>
    <row r="25" spans="1:10" ht="34.5" customHeight="1">
      <c r="A25" s="485"/>
      <c r="B25" s="483"/>
      <c r="C25" s="483"/>
      <c r="D25" s="483"/>
      <c r="E25" s="483"/>
      <c r="F25" s="483"/>
      <c r="G25" s="483"/>
      <c r="H25" s="483"/>
      <c r="I25" s="483"/>
      <c r="J25" s="484"/>
    </row>
    <row r="26" spans="1:10" ht="34.5" customHeight="1">
      <c r="A26" s="485"/>
      <c r="B26" s="483"/>
      <c r="C26" s="483"/>
      <c r="D26" s="483"/>
      <c r="E26" s="483"/>
      <c r="F26" s="483"/>
      <c r="G26" s="483"/>
      <c r="H26" s="483"/>
      <c r="I26" s="483"/>
      <c r="J26" s="484"/>
    </row>
    <row r="27" spans="1:10" ht="34.5" customHeight="1">
      <c r="A27" s="485"/>
      <c r="B27" s="483"/>
      <c r="C27" s="483"/>
      <c r="D27" s="483"/>
      <c r="E27" s="483"/>
      <c r="F27" s="483"/>
      <c r="G27" s="483"/>
      <c r="H27" s="483"/>
      <c r="I27" s="483"/>
      <c r="J27" s="484"/>
    </row>
    <row r="28" spans="1:10" ht="34.5" customHeight="1" thickBot="1">
      <c r="A28" s="486"/>
      <c r="B28" s="487"/>
      <c r="C28" s="487"/>
      <c r="D28" s="487"/>
      <c r="E28" s="487"/>
      <c r="F28" s="487"/>
      <c r="G28" s="487"/>
      <c r="H28" s="487"/>
      <c r="I28" s="487"/>
      <c r="J28" s="488"/>
    </row>
    <row r="29" spans="1:10" ht="28.5" customHeight="1"/>
    <row r="30" spans="1:10" ht="28.5" customHeight="1"/>
    <row r="31" spans="1:10" ht="28.5" customHeight="1"/>
    <row r="32" spans="1:10" ht="28.5" customHeight="1"/>
    <row r="33" ht="28.5" customHeight="1"/>
  </sheetData>
  <mergeCells count="20">
    <mergeCell ref="A21:J21"/>
    <mergeCell ref="A23:J28"/>
    <mergeCell ref="C10:G10"/>
    <mergeCell ref="C11:G11"/>
    <mergeCell ref="C12:G12"/>
    <mergeCell ref="C13:G13"/>
    <mergeCell ref="B14:J14"/>
    <mergeCell ref="A15:J20"/>
    <mergeCell ref="C9:G9"/>
    <mergeCell ref="G1:J1"/>
    <mergeCell ref="A2:J2"/>
    <mergeCell ref="I3:J3"/>
    <mergeCell ref="B4:E4"/>
    <mergeCell ref="G4:J4"/>
    <mergeCell ref="B5:J5"/>
    <mergeCell ref="B6:J6"/>
    <mergeCell ref="B7:E7"/>
    <mergeCell ref="F7:G7"/>
    <mergeCell ref="H7:J7"/>
    <mergeCell ref="C8:G8"/>
  </mergeCells>
  <phoneticPr fontId="9"/>
  <conditionalFormatting sqref="C8:G11 I8:I11">
    <cfRule type="cellIs" dxfId="1" priority="1" operator="equal">
      <formula>""</formula>
    </cfRule>
  </conditionalFormatting>
  <conditionalFormatting sqref="H7:J7 A15:J20">
    <cfRule type="cellIs" dxfId="0" priority="2" operator="equal">
      <formula>""</formula>
    </cfRule>
  </conditionalFormatting>
  <dataValidations count="1">
    <dataValidation type="list" allowBlank="1" showInputMessage="1" showErrorMessage="1" sqref="H7:J7" xr:uid="{4A895002-A429-4A48-94B3-31D5CF795369}">
      <formula1>"施工業者,設計業者,調査分析業者,施工業者・設計業者,施工業者・調査分析業者,設計業者・調査分析業者,施工業者・設計業者・調査分析業者"</formula1>
    </dataValidation>
  </dataValidations>
  <printOptions horizontalCentered="1"/>
  <pageMargins left="0.59055118110236227" right="0.39370078740157483" top="0.74803149606299213" bottom="0.35433070866141736" header="0.51181102362204722" footer="0.19685039370078741"/>
  <pageSetup paperSize="9" scale="86"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01_チェック表</vt:lpstr>
      <vt:lpstr>02_様式８-1</vt:lpstr>
      <vt:lpstr>03_様式８-2</vt:lpstr>
      <vt:lpstr>04_様式８-3</vt:lpstr>
      <vt:lpstr>05_見積書整理表</vt:lpstr>
      <vt:lpstr>06-1_説明一覧  (調査分析費)</vt:lpstr>
      <vt:lpstr>06-2_説明一覧  (実施設計費)</vt:lpstr>
      <vt:lpstr>06-3_説明一覧 （工事費）</vt:lpstr>
      <vt:lpstr>07_採択理由書</vt:lpstr>
      <vt:lpstr>Sheet4</vt:lpstr>
      <vt:lpstr>'01_チェック表'!Print_Area</vt:lpstr>
      <vt:lpstr>'02_様式８-1'!Print_Area</vt:lpstr>
      <vt:lpstr>'03_様式８-2'!Print_Area</vt:lpstr>
      <vt:lpstr>'04_様式８-3'!Print_Area</vt:lpstr>
      <vt:lpstr>'05_見積書整理表'!Print_Area</vt:lpstr>
      <vt:lpstr>'06-1_説明一覧  (調査分析費)'!Print_Area</vt:lpstr>
      <vt:lpstr>'06-2_説明一覧  (実施設計費)'!Print_Area</vt:lpstr>
      <vt:lpstr>'06-3_説明一覧 （工事費）'!Print_Area</vt:lpstr>
      <vt:lpstr>'07_採択理由書'!Print_Area</vt:lpstr>
      <vt:lpstr>'06-1_説明一覧  (調査分析費)'!Print_Titles</vt:lpstr>
      <vt:lpstr>'06-2_説明一覧  (実施設計費)'!Print_Titles</vt:lpstr>
      <vt:lpstr>'06-3_説明一覧 （工事費）'!Print_Titles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廣瀬暁子</cp:lastModifiedBy>
  <cp:revision/>
  <dcterms:created xsi:type="dcterms:W3CDTF">2013-01-28T13:40:42Z</dcterms:created>
  <dcterms:modified xsi:type="dcterms:W3CDTF">2026-02-16T02:49:40Z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2023-03-23T06:18:46Z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ea38a732-5f24-4a8d-b8dd-b20f4e5c3f3e</vt:lpwstr>
  </property>
  <property fmtid="{D5CDD505-2E9C-101B-9397-08002B2CF9AE}" pid="8" name="MSIP_Label_d899a617-f30e-4fb8-b81c-fb6d0b94ac5b_ContentBits">
    <vt:lpwstr>0</vt:lpwstr>
  </property>
</Properties>
</file>