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1_{2F56DB95-7F29-4E59-8FB2-E97A0659E0AF}" xr6:coauthVersionLast="47" xr6:coauthVersionMax="47" xr10:uidLastSave="{00000000-0000-0000-0000-000000000000}"/>
  <bookViews>
    <workbookView xWindow="20370" yWindow="-120" windowWidth="29040" windowHeight="15720" xr2:uid="{00000000-000D-0000-FFFF-FFFF00000000}"/>
  </bookViews>
  <sheets>
    <sheet name="（別記２様式１　事業実施計画書）" sheetId="59" r:id="rId1"/>
    <sheet name="（別記２様式１別紙１　委託契約内容（医療的ケア看護職員 ））" sheetId="64" r:id="rId2"/>
    <sheet name="（別記２様式１別紙２　委託契約内容（介護福祉士））" sheetId="65" r:id="rId3"/>
    <sheet name="（別記２様式１別紙３　委託契約内容（認定特定行為業務従事者））" sheetId="66" r:id="rId4"/>
    <sheet name="（別記２様式２　事業実施報告書）" sheetId="63" r:id="rId5"/>
    <sheet name="（別記２様式２別紙１　委託契約内容（医療的ケア看護職員） " sheetId="67" r:id="rId6"/>
    <sheet name="（別記２様式２別紙２　委託契約内容（介護福祉士）） " sheetId="68" r:id="rId7"/>
    <sheet name="（別記２様式２別紙３　委託契約内容（認定特定行為業務従事者）" sheetId="69" r:id="rId8"/>
    <sheet name="（様式第３　交付決定通知書）" sheetId="70" r:id="rId9"/>
    <sheet name="（様式第３の２　交付決定通知書）" sheetId="71" r:id="rId10"/>
    <sheet name="Sheet1" sheetId="42" r:id="rId11"/>
  </sheets>
  <externalReferences>
    <externalReference r:id="rId12"/>
  </externalReferences>
  <definedNames>
    <definedName name="_xlnm.Print_Area" localSheetId="0">'（別記２様式１　事業実施計画書）'!$A$1:$U$109</definedName>
    <definedName name="_xlnm.Print_Area" localSheetId="1">'（別記２様式１別紙１　委託契約内容（医療的ケア看護職員 ））'!$A$1:$AF$28</definedName>
    <definedName name="_xlnm.Print_Area" localSheetId="2">'（別記２様式１別紙２　委託契約内容（介護福祉士））'!$A$1:$AF$28</definedName>
    <definedName name="_xlnm.Print_Area" localSheetId="3">'（別記２様式１別紙３　委託契約内容（認定特定行為業務従事者））'!$A$1:$AF$28</definedName>
    <definedName name="_xlnm.Print_Area" localSheetId="4">'（別記２様式２　事業実施報告書）'!$A$1:$U$109</definedName>
    <definedName name="_xlnm.Print_Area" localSheetId="5">'（別記２様式２別紙１　委託契約内容（医療的ケア看護職員） '!$A$1:$AF$28</definedName>
    <definedName name="_xlnm.Print_Area" localSheetId="6">'（別記２様式２別紙２　委託契約内容（介護福祉士）） '!$A$1:$AF$28</definedName>
    <definedName name="_xlnm.Print_Area" localSheetId="7">'（別記２様式２別紙３　委託契約内容（認定特定行為業務従事者）'!$A$1:$AF$28</definedName>
    <definedName name="_xlnm.Print_Area" localSheetId="8">'（様式第３　交付決定通知書）'!$A$1:$CF$65</definedName>
    <definedName name="_xlnm.Print_Area" localSheetId="9">'（様式第３の２　交付決定通知書）'!$A$1:$CF$60</definedName>
    <definedName name="_xlnm.Print_Area">#REF!</definedName>
    <definedName name="世湯" localSheetId="0">#REF!</definedName>
    <definedName name="世湯" localSheetId="4">#REF!</definedName>
    <definedName name="世湯" localSheetId="8">#REF!</definedName>
    <definedName name="世湯" localSheetId="9">#REF!</definedName>
    <definedName name="世湯">#REF!</definedName>
    <definedName name="様式１０" localSheetId="0">#REF!</definedName>
    <definedName name="様式１０" localSheetId="4">#REF!</definedName>
    <definedName name="様式１０" localSheetId="8">#REF!</definedName>
    <definedName name="様式１０" localSheetId="9">#REF!</definedName>
    <definedName name="様式１０">#REF!</definedName>
    <definedName name="様式第１別紙１1" localSheetId="0">#REF!</definedName>
    <definedName name="様式第１別紙１1" localSheetId="4">#REF!</definedName>
    <definedName name="様式第１別紙１1" localSheetId="8">#REF!</definedName>
    <definedName name="様式第１別紙１1" localSheetId="9">#REF!</definedName>
    <definedName name="様式第１別紙１1">#REF!</definedName>
    <definedName name="様式第２" localSheetId="0">#REF!</definedName>
    <definedName name="様式第２" localSheetId="4">#REF!</definedName>
    <definedName name="様式第２" localSheetId="8">#REF!</definedName>
    <definedName name="様式第２" localSheetId="9">#REF!</definedName>
    <definedName name="様式第２">#REF!</definedName>
    <definedName name="様式第６の２" localSheetId="0">#REF!</definedName>
    <definedName name="様式第６の２" localSheetId="4">#REF!</definedName>
    <definedName name="様式第６の２" localSheetId="8">#REF!</definedName>
    <definedName name="様式第６の２" localSheetId="9">#REF!</definedName>
    <definedName name="様式第６の２">#REF!</definedName>
    <definedName name="様式第７" localSheetId="0">#REF!</definedName>
    <definedName name="様式第７" localSheetId="4">#REF!</definedName>
    <definedName name="様式第７" localSheetId="8">#REF!</definedName>
    <definedName name="様式第７" localSheetId="9">#REF!</definedName>
    <definedName name="様式第７">#REF!</definedName>
    <definedName name="様式別紙１の" localSheetId="0">#REF!</definedName>
    <definedName name="様式別紙１の" localSheetId="4">#REF!</definedName>
    <definedName name="様式別紙１の" localSheetId="8">#REF!</definedName>
    <definedName name="様式別紙１の" localSheetId="9">#REF!</definedName>
    <definedName name="様式別紙１の">#REF!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9" i="70" l="1"/>
  <c r="AD50" i="70"/>
  <c r="AD51" i="70"/>
  <c r="BT48" i="71"/>
  <c r="BT47" i="71"/>
  <c r="BT46" i="71"/>
  <c r="BT51" i="70"/>
  <c r="BT50" i="70"/>
  <c r="BT49" i="70"/>
  <c r="AD48" i="71"/>
  <c r="AD47" i="71"/>
  <c r="AD46" i="71"/>
  <c r="O28" i="69"/>
  <c r="N28" i="69"/>
  <c r="M28" i="69"/>
  <c r="L28" i="69"/>
  <c r="K28" i="69"/>
  <c r="J28" i="69"/>
  <c r="H28" i="69"/>
  <c r="G28" i="69"/>
  <c r="F28" i="69"/>
  <c r="E28" i="69"/>
  <c r="G27" i="69"/>
  <c r="G26" i="69"/>
  <c r="G25" i="69"/>
  <c r="G24" i="69"/>
  <c r="G23" i="69"/>
  <c r="G22" i="69"/>
  <c r="G21" i="69"/>
  <c r="G20" i="69"/>
  <c r="G19" i="69"/>
  <c r="G18" i="69"/>
  <c r="G17" i="69"/>
  <c r="G16" i="69"/>
  <c r="G15" i="69"/>
  <c r="G14" i="69"/>
  <c r="G13" i="69"/>
  <c r="G12" i="69"/>
  <c r="G11" i="69"/>
  <c r="G10" i="69"/>
  <c r="G9" i="69"/>
  <c r="G8" i="69"/>
  <c r="G7" i="69"/>
  <c r="M4" i="69"/>
  <c r="O28" i="68"/>
  <c r="N28" i="68"/>
  <c r="M28" i="68"/>
  <c r="L28" i="68"/>
  <c r="K28" i="68"/>
  <c r="J28" i="68"/>
  <c r="H28" i="68"/>
  <c r="G28" i="68"/>
  <c r="F28" i="68"/>
  <c r="E28" i="68"/>
  <c r="G27" i="68"/>
  <c r="G26" i="68"/>
  <c r="G25" i="68"/>
  <c r="G24" i="68"/>
  <c r="G23" i="68"/>
  <c r="G22" i="68"/>
  <c r="G21" i="68"/>
  <c r="G20" i="68"/>
  <c r="G19" i="68"/>
  <c r="G18" i="68"/>
  <c r="G17" i="68"/>
  <c r="G16" i="68"/>
  <c r="G15" i="68"/>
  <c r="G14" i="68"/>
  <c r="G13" i="68"/>
  <c r="G12" i="68"/>
  <c r="G11" i="68"/>
  <c r="G10" i="68"/>
  <c r="G9" i="68"/>
  <c r="G8" i="68"/>
  <c r="G7" i="68"/>
  <c r="M4" i="68"/>
  <c r="O28" i="67"/>
  <c r="N28" i="67"/>
  <c r="M28" i="67"/>
  <c r="L28" i="67"/>
  <c r="K28" i="67"/>
  <c r="J28" i="67"/>
  <c r="H28" i="67"/>
  <c r="G28" i="67"/>
  <c r="F28" i="67"/>
  <c r="E28" i="67"/>
  <c r="G27" i="67"/>
  <c r="G26" i="67"/>
  <c r="G25" i="67"/>
  <c r="G24" i="67"/>
  <c r="G23" i="67"/>
  <c r="G22" i="67"/>
  <c r="G21" i="67"/>
  <c r="G20" i="67"/>
  <c r="G19" i="67"/>
  <c r="G18" i="67"/>
  <c r="G17" i="67"/>
  <c r="G16" i="67"/>
  <c r="G15" i="67"/>
  <c r="G14" i="67"/>
  <c r="G13" i="67"/>
  <c r="G12" i="67"/>
  <c r="G11" i="67"/>
  <c r="G10" i="67"/>
  <c r="G9" i="67"/>
  <c r="G8" i="67"/>
  <c r="G7" i="67"/>
  <c r="M4" i="67"/>
  <c r="O28" i="66"/>
  <c r="N28" i="66"/>
  <c r="M28" i="66"/>
  <c r="L28" i="66"/>
  <c r="K28" i="66"/>
  <c r="J28" i="66"/>
  <c r="H28" i="66"/>
  <c r="F28" i="66"/>
  <c r="E28" i="66"/>
  <c r="G27" i="66"/>
  <c r="G26" i="66"/>
  <c r="G25" i="66"/>
  <c r="G24" i="66"/>
  <c r="G23" i="66"/>
  <c r="G22" i="66"/>
  <c r="G21" i="66"/>
  <c r="G20" i="66"/>
  <c r="G19" i="66"/>
  <c r="G18" i="66"/>
  <c r="G17" i="66"/>
  <c r="G16" i="66"/>
  <c r="G15" i="66"/>
  <c r="G14" i="66"/>
  <c r="G13" i="66"/>
  <c r="G12" i="66"/>
  <c r="G11" i="66"/>
  <c r="G10" i="66"/>
  <c r="G9" i="66"/>
  <c r="G8" i="66"/>
  <c r="G7" i="66"/>
  <c r="M4" i="66"/>
  <c r="O28" i="65"/>
  <c r="N28" i="65"/>
  <c r="M28" i="65"/>
  <c r="L28" i="65"/>
  <c r="K28" i="65"/>
  <c r="J28" i="65"/>
  <c r="H28" i="65"/>
  <c r="F28" i="65"/>
  <c r="E28" i="65"/>
  <c r="G28" i="65" s="1"/>
  <c r="G27" i="65"/>
  <c r="G26" i="65"/>
  <c r="G25" i="65"/>
  <c r="G24" i="65"/>
  <c r="G23" i="65"/>
  <c r="G22" i="65"/>
  <c r="G21" i="65"/>
  <c r="G20" i="65"/>
  <c r="G19" i="65"/>
  <c r="G18" i="65"/>
  <c r="G17" i="65"/>
  <c r="G16" i="65"/>
  <c r="G15" i="65"/>
  <c r="G14" i="65"/>
  <c r="G13" i="65"/>
  <c r="G12" i="65"/>
  <c r="G11" i="65"/>
  <c r="G10" i="65"/>
  <c r="G9" i="65"/>
  <c r="G8" i="65"/>
  <c r="G7" i="65"/>
  <c r="M4" i="65"/>
  <c r="O28" i="64"/>
  <c r="N28" i="64"/>
  <c r="M28" i="64"/>
  <c r="L28" i="64"/>
  <c r="K28" i="64"/>
  <c r="J28" i="64"/>
  <c r="H28" i="64"/>
  <c r="F28" i="64"/>
  <c r="E28" i="64"/>
  <c r="G28" i="64" s="1"/>
  <c r="G27" i="64"/>
  <c r="G26" i="64"/>
  <c r="G25" i="64"/>
  <c r="G24" i="64"/>
  <c r="G23" i="64"/>
  <c r="G22" i="64"/>
  <c r="G21" i="64"/>
  <c r="G20" i="64"/>
  <c r="G19" i="64"/>
  <c r="G18" i="64"/>
  <c r="G17" i="64"/>
  <c r="G16" i="64"/>
  <c r="G15" i="64"/>
  <c r="G14" i="64"/>
  <c r="G13" i="64"/>
  <c r="G12" i="64"/>
  <c r="G11" i="64"/>
  <c r="G10" i="64"/>
  <c r="G9" i="64"/>
  <c r="G8" i="64"/>
  <c r="G7" i="64"/>
  <c r="M4" i="64"/>
  <c r="O77" i="63"/>
  <c r="N77" i="63"/>
  <c r="P77" i="63" s="1"/>
  <c r="P76" i="63"/>
  <c r="P75" i="63"/>
  <c r="C77" i="63"/>
  <c r="P74" i="63"/>
  <c r="D77" i="63"/>
  <c r="R71" i="63"/>
  <c r="Q71" i="63"/>
  <c r="O71" i="63"/>
  <c r="N71" i="63"/>
  <c r="G71" i="63"/>
  <c r="F71" i="63"/>
  <c r="D71" i="63"/>
  <c r="C71" i="63"/>
  <c r="T70" i="63"/>
  <c r="S70" i="63"/>
  <c r="P70" i="63"/>
  <c r="I70" i="63"/>
  <c r="H70" i="63"/>
  <c r="E70" i="63"/>
  <c r="T69" i="63"/>
  <c r="S69" i="63"/>
  <c r="P69" i="63"/>
  <c r="I69" i="63"/>
  <c r="H69" i="63"/>
  <c r="E69" i="63"/>
  <c r="T68" i="63"/>
  <c r="S68" i="63"/>
  <c r="P68" i="63"/>
  <c r="I68" i="63"/>
  <c r="H68" i="63"/>
  <c r="E68" i="63"/>
  <c r="N58" i="63"/>
  <c r="C58" i="63"/>
  <c r="R45" i="63"/>
  <c r="Q45" i="63"/>
  <c r="P45" i="63"/>
  <c r="O45" i="63"/>
  <c r="N45" i="63"/>
  <c r="G45" i="63"/>
  <c r="F45" i="63"/>
  <c r="E45" i="63"/>
  <c r="D45" i="63"/>
  <c r="C45" i="63"/>
  <c r="R33" i="63"/>
  <c r="Q33" i="63"/>
  <c r="P33" i="63"/>
  <c r="O33" i="63"/>
  <c r="N33" i="63"/>
  <c r="G33" i="63"/>
  <c r="F33" i="63"/>
  <c r="E33" i="63"/>
  <c r="D33" i="63"/>
  <c r="C33" i="63"/>
  <c r="O21" i="63"/>
  <c r="N21" i="63"/>
  <c r="I21" i="63"/>
  <c r="H21" i="63"/>
  <c r="D21" i="63"/>
  <c r="C21" i="63"/>
  <c r="P20" i="63"/>
  <c r="J20" i="63"/>
  <c r="E20" i="63"/>
  <c r="P19" i="63"/>
  <c r="P21" i="63" s="1"/>
  <c r="J19" i="63"/>
  <c r="J21" i="63" s="1"/>
  <c r="E19" i="63"/>
  <c r="E21" i="63" s="1"/>
  <c r="P18" i="63"/>
  <c r="J18" i="63"/>
  <c r="E18" i="63"/>
  <c r="D77" i="59"/>
  <c r="C77" i="59"/>
  <c r="G71" i="59"/>
  <c r="F71" i="59"/>
  <c r="D71" i="59"/>
  <c r="C71" i="59"/>
  <c r="I70" i="59"/>
  <c r="H70" i="59"/>
  <c r="E70" i="59"/>
  <c r="I69" i="59"/>
  <c r="H69" i="59"/>
  <c r="E69" i="59"/>
  <c r="I68" i="59"/>
  <c r="H68" i="59"/>
  <c r="E68" i="59"/>
  <c r="C58" i="59"/>
  <c r="G45" i="59"/>
  <c r="F45" i="59"/>
  <c r="E45" i="59"/>
  <c r="D45" i="59"/>
  <c r="C45" i="59"/>
  <c r="G33" i="59"/>
  <c r="F33" i="59"/>
  <c r="E33" i="59"/>
  <c r="D33" i="59"/>
  <c r="C33" i="59"/>
  <c r="I21" i="59"/>
  <c r="H21" i="59"/>
  <c r="D21" i="59"/>
  <c r="C21" i="59"/>
  <c r="J20" i="59"/>
  <c r="E20" i="59"/>
  <c r="J19" i="59"/>
  <c r="E19" i="59"/>
  <c r="J18" i="59"/>
  <c r="J21" i="59" s="1"/>
  <c r="E18" i="59"/>
  <c r="E21" i="59" s="1"/>
  <c r="G28" i="66" l="1"/>
  <c r="O77" i="59" l="1"/>
  <c r="N77" i="59"/>
  <c r="P77" i="59" s="1"/>
  <c r="P76" i="59"/>
  <c r="P75" i="59"/>
  <c r="P74" i="59"/>
  <c r="R71" i="59"/>
  <c r="Q71" i="59"/>
  <c r="O71" i="59"/>
  <c r="N71" i="59"/>
  <c r="T70" i="59"/>
  <c r="S70" i="59"/>
  <c r="P70" i="59"/>
  <c r="T69" i="59"/>
  <c r="S69" i="59"/>
  <c r="P69" i="59"/>
  <c r="T68" i="59"/>
  <c r="S68" i="59"/>
  <c r="P68" i="59"/>
  <c r="N58" i="59"/>
  <c r="R45" i="59"/>
  <c r="Q45" i="59"/>
  <c r="P45" i="59"/>
  <c r="O45" i="59"/>
  <c r="N45" i="59"/>
  <c r="R33" i="59"/>
  <c r="Q33" i="59"/>
  <c r="P33" i="59"/>
  <c r="O33" i="59"/>
  <c r="N33" i="59"/>
  <c r="P21" i="59"/>
  <c r="O21" i="59"/>
  <c r="N21" i="59"/>
  <c r="P20" i="59"/>
  <c r="P19" i="59"/>
  <c r="P18" i="59"/>
</calcChain>
</file>

<file path=xl/sharedStrings.xml><?xml version="1.0" encoding="utf-8"?>
<sst xmlns="http://schemas.openxmlformats.org/spreadsheetml/2006/main" count="682" uniqueCount="193">
  <si>
    <t>改正後（赤字部分は改正部分）</t>
    <phoneticPr fontId="9"/>
  </si>
  <si>
    <t>（内容）</t>
    <rPh sb="1" eb="3">
      <t>ナイヨウ</t>
    </rPh>
    <phoneticPr fontId="11"/>
  </si>
  <si>
    <t>【本件担当】</t>
    <rPh sb="1" eb="3">
      <t>ホンケン</t>
    </rPh>
    <rPh sb="3" eb="5">
      <t>タントウ</t>
    </rPh>
    <phoneticPr fontId="10"/>
  </si>
  <si>
    <t>担当課</t>
    <rPh sb="0" eb="3">
      <t>タントウカ</t>
    </rPh>
    <phoneticPr fontId="10"/>
  </si>
  <si>
    <t>担当者</t>
    <rPh sb="0" eb="3">
      <t>タントウシャ</t>
    </rPh>
    <phoneticPr fontId="10"/>
  </si>
  <si>
    <t>電話番号</t>
    <rPh sb="0" eb="4">
      <t>デンワバンゴウ</t>
    </rPh>
    <phoneticPr fontId="10"/>
  </si>
  <si>
    <t>メールアドレス</t>
    <phoneticPr fontId="10"/>
  </si>
  <si>
    <t>以下略</t>
    <rPh sb="0" eb="3">
      <t>イカリャク</t>
    </rPh>
    <phoneticPr fontId="9"/>
  </si>
  <si>
    <t>様式第１　交付申請書</t>
    <phoneticPr fontId="9"/>
  </si>
  <si>
    <t>様式第１別紙１　事業計画書</t>
  </si>
  <si>
    <t>様式第１別紙２　収支予算書</t>
  </si>
  <si>
    <t>様式第１別紙３　銀行口座情報</t>
  </si>
  <si>
    <t>様式第２　交付申請一覧</t>
  </si>
  <si>
    <t>様式第４　交付決定一覧</t>
  </si>
  <si>
    <t>様式第６　変更承認申請一覧</t>
  </si>
  <si>
    <t>様式第７　変更交付決定通知書</t>
  </si>
  <si>
    <t>様式第７の２　変更交付決定通知書</t>
  </si>
  <si>
    <t>様式第８　変更交付決定一覧</t>
  </si>
  <si>
    <t>様式第１１　状況報告書</t>
  </si>
  <si>
    <t>様式第１１別紙１　状況報告書</t>
  </si>
  <si>
    <t>様式第１２　実績報告書</t>
  </si>
  <si>
    <t>様式第１２の２　実績報告書</t>
  </si>
  <si>
    <t>様式第１２別紙１　実績報告書内訳</t>
  </si>
  <si>
    <t>様式第１３　額の確定通知書</t>
  </si>
  <si>
    <t>様式第１３の２　額の確定通知書</t>
  </si>
  <si>
    <t>様式第１４　額の確定に関する報告書</t>
  </si>
  <si>
    <t>様式第１４別紙１　市町村別確定額一覧表</t>
  </si>
  <si>
    <t>様式第１５　返還命令書</t>
  </si>
  <si>
    <t>様式第１５の２　返還命令書</t>
  </si>
  <si>
    <t>様式第１６　仕入控除税額報告書</t>
  </si>
  <si>
    <t>様式第１７　調書</t>
  </si>
  <si>
    <t>（別記２様式１　事業実施計画書）</t>
    <rPh sb="1" eb="3">
      <t>ベッキ</t>
    </rPh>
    <rPh sb="4" eb="6">
      <t>ヨウシキ</t>
    </rPh>
    <rPh sb="8" eb="10">
      <t>ジギョウ</t>
    </rPh>
    <rPh sb="10" eb="12">
      <t>ジッシ</t>
    </rPh>
    <rPh sb="12" eb="15">
      <t>ケイカクショ</t>
    </rPh>
    <phoneticPr fontId="11"/>
  </si>
  <si>
    <t>○配置状況</t>
    <rPh sb="1" eb="3">
      <t>ハイチ</t>
    </rPh>
    <rPh sb="3" eb="5">
      <t>ジョウキョウ</t>
    </rPh>
    <phoneticPr fontId="11"/>
  </si>
  <si>
    <t>改正前</t>
    <phoneticPr fontId="9"/>
  </si>
  <si>
    <t>都道府県・市町村・学校法人名</t>
    <rPh sb="0" eb="4">
      <t>トドウフケン</t>
    </rPh>
    <rPh sb="5" eb="8">
      <t>シチョウソン</t>
    </rPh>
    <rPh sb="9" eb="11">
      <t>ガッコウ</t>
    </rPh>
    <rPh sb="11" eb="13">
      <t>ホウジン</t>
    </rPh>
    <rPh sb="13" eb="14">
      <t>メイ</t>
    </rPh>
    <phoneticPr fontId="22"/>
  </si>
  <si>
    <t>（目的）</t>
    <rPh sb="1" eb="3">
      <t>モクテキ</t>
    </rPh>
    <phoneticPr fontId="11"/>
  </si>
  <si>
    <t>計</t>
    <rPh sb="0" eb="1">
      <t>ケイ</t>
    </rPh>
    <phoneticPr fontId="11"/>
  </si>
  <si>
    <t>費目</t>
    <rPh sb="0" eb="2">
      <t>ヒモク</t>
    </rPh>
    <phoneticPr fontId="11"/>
  </si>
  <si>
    <t>金額</t>
    <rPh sb="0" eb="2">
      <t>キンガク</t>
    </rPh>
    <phoneticPr fontId="11"/>
  </si>
  <si>
    <t>内訳</t>
    <rPh sb="0" eb="2">
      <t>ウチワケ</t>
    </rPh>
    <phoneticPr fontId="11"/>
  </si>
  <si>
    <t>旅費</t>
    <rPh sb="0" eb="2">
      <t>リョヒ</t>
    </rPh>
    <phoneticPr fontId="11"/>
  </si>
  <si>
    <t>消耗品費</t>
    <rPh sb="0" eb="3">
      <t>ショウモウヒン</t>
    </rPh>
    <rPh sb="3" eb="4">
      <t>ヒ</t>
    </rPh>
    <phoneticPr fontId="11"/>
  </si>
  <si>
    <t>通信運搬費</t>
    <rPh sb="0" eb="2">
      <t>ツウシン</t>
    </rPh>
    <rPh sb="2" eb="4">
      <t>ウンパン</t>
    </rPh>
    <rPh sb="4" eb="5">
      <t>ヒ</t>
    </rPh>
    <phoneticPr fontId="11"/>
  </si>
  <si>
    <t>人件費</t>
    <rPh sb="0" eb="3">
      <t>ジンケンヒ</t>
    </rPh>
    <phoneticPr fontId="11"/>
  </si>
  <si>
    <t>雑役務費</t>
    <rPh sb="0" eb="1">
      <t>ザツ</t>
    </rPh>
    <rPh sb="1" eb="4">
      <t>エキムヒ</t>
    </rPh>
    <phoneticPr fontId="11"/>
  </si>
  <si>
    <t>その他</t>
    <rPh sb="2" eb="3">
      <t>タ</t>
    </rPh>
    <phoneticPr fontId="11"/>
  </si>
  <si>
    <t>計（補助対象経費）</t>
    <rPh sb="0" eb="1">
      <t>ケイ</t>
    </rPh>
    <rPh sb="2" eb="4">
      <t>ホジョ</t>
    </rPh>
    <rPh sb="4" eb="6">
      <t>タイショウ</t>
    </rPh>
    <rPh sb="6" eb="8">
      <t>ケイヒ</t>
    </rPh>
    <phoneticPr fontId="11"/>
  </si>
  <si>
    <t>担当課</t>
    <rPh sb="0" eb="3">
      <t>タントウカ</t>
    </rPh>
    <phoneticPr fontId="22"/>
  </si>
  <si>
    <t>担当者</t>
    <rPh sb="0" eb="3">
      <t>タントウシャ</t>
    </rPh>
    <phoneticPr fontId="22"/>
  </si>
  <si>
    <t>電話番号</t>
    <rPh sb="0" eb="4">
      <t>デンワバンゴウ</t>
    </rPh>
    <phoneticPr fontId="22"/>
  </si>
  <si>
    <t>メールアドレス</t>
    <phoneticPr fontId="22"/>
  </si>
  <si>
    <t>様式第５　変更承認申請書</t>
  </si>
  <si>
    <t>様式第９　事業中止（廃止）承認申請書</t>
    <phoneticPr fontId="9"/>
  </si>
  <si>
    <t>様式第１０　事業遅延届</t>
    <phoneticPr fontId="9"/>
  </si>
  <si>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11"/>
  </si>
  <si>
    <t>（１）雇用人数</t>
    <rPh sb="3" eb="5">
      <t>コヨウ</t>
    </rPh>
    <rPh sb="5" eb="7">
      <t>ニンズウ</t>
    </rPh>
    <phoneticPr fontId="11"/>
  </si>
  <si>
    <t>（人）</t>
    <phoneticPr fontId="11"/>
  </si>
  <si>
    <t>直接雇用</t>
    <rPh sb="0" eb="2">
      <t>チョクセツ</t>
    </rPh>
    <rPh sb="2" eb="4">
      <t>コヨウ</t>
    </rPh>
    <phoneticPr fontId="11"/>
  </si>
  <si>
    <t>委託</t>
    <rPh sb="0" eb="2">
      <t>イタク</t>
    </rPh>
    <phoneticPr fontId="11"/>
  </si>
  <si>
    <t>合計</t>
    <rPh sb="0" eb="2">
      <t>ゴウケイ</t>
    </rPh>
    <phoneticPr fontId="11"/>
  </si>
  <si>
    <t>医療的ケア看護職員</t>
    <phoneticPr fontId="11"/>
  </si>
  <si>
    <t>介護福祉士</t>
    <rPh sb="0" eb="2">
      <t>カイゴ</t>
    </rPh>
    <rPh sb="2" eb="5">
      <t>フクシシ</t>
    </rPh>
    <phoneticPr fontId="11"/>
  </si>
  <si>
    <t>認定特定行為業務従事者</t>
    <rPh sb="0" eb="11">
      <t>ニンテイトクテイコウイギョウムジュウジシャ</t>
    </rPh>
    <phoneticPr fontId="11"/>
  </si>
  <si>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11"/>
  </si>
  <si>
    <t>（２）業務内容等</t>
    <rPh sb="3" eb="5">
      <t>ギョウム</t>
    </rPh>
    <rPh sb="5" eb="7">
      <t>ナイヨウ</t>
    </rPh>
    <rPh sb="7" eb="8">
      <t>トウ</t>
    </rPh>
    <phoneticPr fontId="11"/>
  </si>
  <si>
    <t>○医療的ケア看護職員</t>
    <rPh sb="1" eb="4">
      <t>イリョウテキ</t>
    </rPh>
    <rPh sb="6" eb="8">
      <t>カンゴ</t>
    </rPh>
    <rPh sb="8" eb="10">
      <t>ショクイン</t>
    </rPh>
    <phoneticPr fontId="11"/>
  </si>
  <si>
    <t>学校種</t>
    <rPh sb="0" eb="2">
      <t>ガッコウ</t>
    </rPh>
    <rPh sb="2" eb="3">
      <t>シュ</t>
    </rPh>
    <phoneticPr fontId="11"/>
  </si>
  <si>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11"/>
  </si>
  <si>
    <t>対象の幼児児童生徒数</t>
    <rPh sb="0" eb="2">
      <t>タイショウ</t>
    </rPh>
    <rPh sb="3" eb="5">
      <t>ヨウジ</t>
    </rPh>
    <rPh sb="5" eb="7">
      <t>ジドウ</t>
    </rPh>
    <rPh sb="7" eb="9">
      <t>セイト</t>
    </rPh>
    <rPh sb="9" eb="10">
      <t>スウ</t>
    </rPh>
    <phoneticPr fontId="11"/>
  </si>
  <si>
    <t>対応する看護師数</t>
    <rPh sb="0" eb="2">
      <t>タイオウ</t>
    </rPh>
    <rPh sb="4" eb="7">
      <t>カンゴシ</t>
    </rPh>
    <rPh sb="7" eb="8">
      <t>スウ</t>
    </rPh>
    <phoneticPr fontId="11"/>
  </si>
  <si>
    <t>うち、登下校時の対応を行う看護師数</t>
    <rPh sb="3" eb="7">
      <t>トウゲコウジ</t>
    </rPh>
    <rPh sb="8" eb="10">
      <t>タイオウ</t>
    </rPh>
    <rPh sb="11" eb="12">
      <t>オコナ</t>
    </rPh>
    <rPh sb="13" eb="16">
      <t>カンゴシ</t>
    </rPh>
    <rPh sb="16" eb="17">
      <t>スウ</t>
    </rPh>
    <phoneticPr fontId="11"/>
  </si>
  <si>
    <t>うち、校外学習時の対応を行う看護師数</t>
    <rPh sb="3" eb="5">
      <t>コウガイ</t>
    </rPh>
    <rPh sb="5" eb="7">
      <t>ガクシュウ</t>
    </rPh>
    <rPh sb="7" eb="8">
      <t>ジ</t>
    </rPh>
    <rPh sb="9" eb="11">
      <t>タイオウ</t>
    </rPh>
    <rPh sb="12" eb="13">
      <t>オコナ</t>
    </rPh>
    <rPh sb="14" eb="17">
      <t>カンゴシ</t>
    </rPh>
    <rPh sb="17" eb="18">
      <t>スウ</t>
    </rPh>
    <phoneticPr fontId="11"/>
  </si>
  <si>
    <t>幼稚園（A）</t>
    <rPh sb="0" eb="3">
      <t>ヨウチエン</t>
    </rPh>
    <phoneticPr fontId="11"/>
  </si>
  <si>
    <t>小学校（B）</t>
    <rPh sb="0" eb="3">
      <t>ショウガッコウ</t>
    </rPh>
    <phoneticPr fontId="11"/>
  </si>
  <si>
    <t>中学校（C）</t>
    <rPh sb="0" eb="3">
      <t>チュウガッコウ</t>
    </rPh>
    <phoneticPr fontId="11"/>
  </si>
  <si>
    <t>高等学校（D）</t>
    <rPh sb="0" eb="2">
      <t>コウトウ</t>
    </rPh>
    <rPh sb="2" eb="4">
      <t>ガッコウ</t>
    </rPh>
    <phoneticPr fontId="11"/>
  </si>
  <si>
    <t>特別支援学校（E）</t>
    <rPh sb="0" eb="2">
      <t>トクベツ</t>
    </rPh>
    <rPh sb="2" eb="4">
      <t>シエン</t>
    </rPh>
    <rPh sb="4" eb="6">
      <t>ガッコウ</t>
    </rPh>
    <phoneticPr fontId="11"/>
  </si>
  <si>
    <t>教育委員会に配置して巡回（F）</t>
    <rPh sb="0" eb="2">
      <t>キョウイク</t>
    </rPh>
    <rPh sb="2" eb="5">
      <t>イインカイ</t>
    </rPh>
    <rPh sb="6" eb="8">
      <t>ハイチ</t>
    </rPh>
    <rPh sb="10" eb="12">
      <t>ジュンカイ</t>
    </rPh>
    <phoneticPr fontId="11"/>
  </si>
  <si>
    <t>※義務教育学校前期課程は小学校、義務教育学校後期課程及び中等教育学校前期課程は中学校、中等教育学校後期課程は高等学校に含めること。</t>
    <phoneticPr fontId="11"/>
  </si>
  <si>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11"/>
  </si>
  <si>
    <t>※（F）に計上した者は（A）～（E）に重複して計上しないこと。</t>
    <rPh sb="5" eb="7">
      <t>ケイジョウ</t>
    </rPh>
    <rPh sb="9" eb="10">
      <t>シャ</t>
    </rPh>
    <rPh sb="19" eb="21">
      <t>チョウフク</t>
    </rPh>
    <rPh sb="23" eb="25">
      <t>ケイジョウ</t>
    </rPh>
    <phoneticPr fontId="11"/>
  </si>
  <si>
    <t>○介護福祉士等</t>
    <rPh sb="1" eb="3">
      <t>カイゴ</t>
    </rPh>
    <rPh sb="3" eb="6">
      <t>フクシシ</t>
    </rPh>
    <rPh sb="6" eb="7">
      <t>トウ</t>
    </rPh>
    <phoneticPr fontId="11"/>
  </si>
  <si>
    <t>対応する介護福祉士等数</t>
    <rPh sb="0" eb="2">
      <t>タイオウ</t>
    </rPh>
    <rPh sb="4" eb="6">
      <t>カイゴ</t>
    </rPh>
    <rPh sb="6" eb="9">
      <t>フクシシ</t>
    </rPh>
    <rPh sb="9" eb="10">
      <t>トウ</t>
    </rPh>
    <rPh sb="10" eb="11">
      <t>スウ</t>
    </rPh>
    <phoneticPr fontId="11"/>
  </si>
  <si>
    <t>うち、登下校時の対応を行う介護福祉士等数</t>
    <rPh sb="3" eb="7">
      <t>トウゲコウジ</t>
    </rPh>
    <rPh sb="8" eb="10">
      <t>タイオウ</t>
    </rPh>
    <rPh sb="11" eb="12">
      <t>オコナ</t>
    </rPh>
    <rPh sb="13" eb="19">
      <t>カイゴフクシシトウ</t>
    </rPh>
    <rPh sb="19" eb="20">
      <t>スウ</t>
    </rPh>
    <phoneticPr fontId="11"/>
  </si>
  <si>
    <t>うち、校外学習時の対応を行う介護福祉士等数</t>
    <rPh sb="3" eb="5">
      <t>コウガイ</t>
    </rPh>
    <rPh sb="5" eb="7">
      <t>ガクシュウ</t>
    </rPh>
    <rPh sb="7" eb="8">
      <t>ジ</t>
    </rPh>
    <rPh sb="9" eb="11">
      <t>タイオウ</t>
    </rPh>
    <rPh sb="12" eb="13">
      <t>オコナ</t>
    </rPh>
    <rPh sb="14" eb="20">
      <t>カイゴフクシシトウ</t>
    </rPh>
    <rPh sb="20" eb="21">
      <t>スウ</t>
    </rPh>
    <phoneticPr fontId="11"/>
  </si>
  <si>
    <t>（３）－１経費の配分・使用方法</t>
    <rPh sb="5" eb="7">
      <t>ケイヒ</t>
    </rPh>
    <rPh sb="8" eb="10">
      <t>ハイブン</t>
    </rPh>
    <rPh sb="11" eb="13">
      <t>シヨウ</t>
    </rPh>
    <rPh sb="13" eb="15">
      <t>ホウホウ</t>
    </rPh>
    <phoneticPr fontId="11"/>
  </si>
  <si>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11"/>
  </si>
  <si>
    <t>（３）－２雇用等に係る経費</t>
    <rPh sb="5" eb="7">
      <t>コヨウ</t>
    </rPh>
    <rPh sb="7" eb="8">
      <t>トウ</t>
    </rPh>
    <rPh sb="9" eb="10">
      <t>カカ</t>
    </rPh>
    <rPh sb="11" eb="13">
      <t>ケイヒ</t>
    </rPh>
    <phoneticPr fontId="11"/>
  </si>
  <si>
    <t>【直接雇用】</t>
    <rPh sb="1" eb="5">
      <t>チョクセツコヨウ</t>
    </rPh>
    <phoneticPr fontId="11"/>
  </si>
  <si>
    <t>旅費・人件費等総額（円）
※期末・勤勉手当は含まない</t>
    <rPh sb="3" eb="6">
      <t>ジンケンヒ</t>
    </rPh>
    <rPh sb="6" eb="7">
      <t>トウ</t>
    </rPh>
    <rPh sb="14" eb="16">
      <t>キマツ</t>
    </rPh>
    <rPh sb="17" eb="19">
      <t>キンベン</t>
    </rPh>
    <rPh sb="19" eb="21">
      <t>テアテ</t>
    </rPh>
    <rPh sb="22" eb="23">
      <t>フク</t>
    </rPh>
    <phoneticPr fontId="11"/>
  </si>
  <si>
    <t>補助対象の総勤務時間（h）</t>
    <phoneticPr fontId="11"/>
  </si>
  <si>
    <t>1時間当たりの経費</t>
    <phoneticPr fontId="11"/>
  </si>
  <si>
    <t>期末手当総額（円）</t>
    <rPh sb="0" eb="4">
      <t>キマツテアテ</t>
    </rPh>
    <rPh sb="4" eb="6">
      <t>ソウガク</t>
    </rPh>
    <rPh sb="7" eb="8">
      <t>エン</t>
    </rPh>
    <phoneticPr fontId="11"/>
  </si>
  <si>
    <t>勤勉手当総額（円）</t>
    <rPh sb="0" eb="4">
      <t>キンベンテアテ</t>
    </rPh>
    <rPh sb="4" eb="6">
      <t>ソウガク</t>
    </rPh>
    <rPh sb="7" eb="8">
      <t>エン</t>
    </rPh>
    <phoneticPr fontId="11"/>
  </si>
  <si>
    <t>１人当たりの期末手当</t>
    <rPh sb="1" eb="2">
      <t>ニン</t>
    </rPh>
    <rPh sb="2" eb="3">
      <t>ア</t>
    </rPh>
    <rPh sb="6" eb="10">
      <t>キマツテアテ</t>
    </rPh>
    <phoneticPr fontId="11"/>
  </si>
  <si>
    <t>１人当たりの勤勉手当</t>
    <rPh sb="1" eb="2">
      <t>ニン</t>
    </rPh>
    <rPh sb="2" eb="3">
      <t>ア</t>
    </rPh>
    <rPh sb="6" eb="10">
      <t>キンベンテアテ</t>
    </rPh>
    <phoneticPr fontId="11"/>
  </si>
  <si>
    <t>【委託等】</t>
    <rPh sb="1" eb="3">
      <t>イタク</t>
    </rPh>
    <rPh sb="3" eb="4">
      <t>トウ</t>
    </rPh>
    <phoneticPr fontId="11"/>
  </si>
  <si>
    <t>契約総額（円）</t>
    <rPh sb="0" eb="2">
      <t>ケイヤク</t>
    </rPh>
    <rPh sb="2" eb="4">
      <t>ソウガク</t>
    </rPh>
    <rPh sb="5" eb="6">
      <t>エン</t>
    </rPh>
    <phoneticPr fontId="11"/>
  </si>
  <si>
    <t>補助対象の総勤務時間（h）</t>
    <rPh sb="0" eb="4">
      <t>ホジョタイショウ</t>
    </rPh>
    <phoneticPr fontId="11"/>
  </si>
  <si>
    <t>○配置予定</t>
    <rPh sb="1" eb="3">
      <t>ハイチ</t>
    </rPh>
    <rPh sb="3" eb="5">
      <t>ヨテイ</t>
    </rPh>
    <phoneticPr fontId="11"/>
  </si>
  <si>
    <t>その他</t>
    <rPh sb="2" eb="3">
      <t>タ</t>
    </rPh>
    <phoneticPr fontId="10"/>
  </si>
  <si>
    <t>都道府県・市町村・学校法人名</t>
    <phoneticPr fontId="22"/>
  </si>
  <si>
    <t>○前年度の配置状況</t>
    <rPh sb="1" eb="4">
      <t>ゼンネンド</t>
    </rPh>
    <rPh sb="5" eb="7">
      <t>ハイチ</t>
    </rPh>
    <rPh sb="7" eb="9">
      <t>ジョウキョウ</t>
    </rPh>
    <phoneticPr fontId="22"/>
  </si>
  <si>
    <t>（１）雇用人数</t>
    <phoneticPr fontId="11"/>
  </si>
  <si>
    <t>うち、登下校時の対応を行う
看護師数</t>
    <rPh sb="3" eb="7">
      <t>トウゲコウジ</t>
    </rPh>
    <rPh sb="8" eb="10">
      <t>タイオウ</t>
    </rPh>
    <rPh sb="11" eb="12">
      <t>オコナ</t>
    </rPh>
    <rPh sb="14" eb="17">
      <t>カンゴシ</t>
    </rPh>
    <rPh sb="17" eb="18">
      <t>スウ</t>
    </rPh>
    <phoneticPr fontId="11"/>
  </si>
  <si>
    <t>うち、校外学習時の対応を行う
看護師数</t>
    <rPh sb="3" eb="5">
      <t>コウガイ</t>
    </rPh>
    <rPh sb="5" eb="7">
      <t>ガクシュウ</t>
    </rPh>
    <rPh sb="7" eb="8">
      <t>ジ</t>
    </rPh>
    <rPh sb="9" eb="11">
      <t>タイオウ</t>
    </rPh>
    <rPh sb="12" eb="13">
      <t>オコナ</t>
    </rPh>
    <rPh sb="15" eb="18">
      <t>カンゴシ</t>
    </rPh>
    <rPh sb="18" eb="19">
      <t>スウ</t>
    </rPh>
    <phoneticPr fontId="11"/>
  </si>
  <si>
    <t>うち、登下校時の対応を行う
介護福祉士等数</t>
    <rPh sb="3" eb="7">
      <t>トウゲコウジ</t>
    </rPh>
    <rPh sb="8" eb="10">
      <t>タイオウ</t>
    </rPh>
    <rPh sb="11" eb="12">
      <t>オコナ</t>
    </rPh>
    <rPh sb="14" eb="20">
      <t>カイゴフクシシトウ</t>
    </rPh>
    <rPh sb="20" eb="21">
      <t>スウ</t>
    </rPh>
    <phoneticPr fontId="11"/>
  </si>
  <si>
    <t>うち、校外学習時の対応を行う
介護福祉士等数</t>
    <rPh sb="3" eb="5">
      <t>コウガイ</t>
    </rPh>
    <rPh sb="5" eb="7">
      <t>ガクシュウ</t>
    </rPh>
    <rPh sb="7" eb="8">
      <t>ジ</t>
    </rPh>
    <rPh sb="9" eb="11">
      <t>タイオウ</t>
    </rPh>
    <rPh sb="12" eb="13">
      <t>オコナ</t>
    </rPh>
    <rPh sb="15" eb="21">
      <t>カイゴフクシシトウ</t>
    </rPh>
    <rPh sb="21" eb="22">
      <t>スウ</t>
    </rPh>
    <phoneticPr fontId="11"/>
  </si>
  <si>
    <t>※「旅費・人件等総額」には本事業内の医療的ケア看護職員、介護福祉士、認定特定業務従事者のそれぞれの配置に係る経費を含めるものとし、具体的には、旅費（交通費）、給与、諸手当（通勤手当）、社会保険料、賠償責任保険に係る経費等をすべて含めた総額を計上して記載すること（期末・勤勉手当については別枠に記載すること。）。
※「補助対象の総勤務時間」には、本事業で配置する全ての医療的ケア看護職員、介護福祉士、認定特定業務従事者それぞれが勤務する時間を足しあげて計上すること。</t>
    <rPh sb="2" eb="4">
      <t>リョヒ</t>
    </rPh>
    <rPh sb="7" eb="8">
      <t>トウ</t>
    </rPh>
    <rPh sb="8" eb="10">
      <t>ソウガク</t>
    </rPh>
    <rPh sb="13" eb="14">
      <t>ホン</t>
    </rPh>
    <rPh sb="14" eb="16">
      <t>ジギョウ</t>
    </rPh>
    <rPh sb="16" eb="17">
      <t>ナイ</t>
    </rPh>
    <rPh sb="18" eb="21">
      <t>イリョウテキ</t>
    </rPh>
    <rPh sb="23" eb="25">
      <t>カンゴ</t>
    </rPh>
    <rPh sb="25" eb="27">
      <t>ショクイン</t>
    </rPh>
    <rPh sb="28" eb="30">
      <t>カイゴ</t>
    </rPh>
    <rPh sb="30" eb="33">
      <t>フクシシ</t>
    </rPh>
    <rPh sb="34" eb="36">
      <t>ニンテイ</t>
    </rPh>
    <rPh sb="36" eb="38">
      <t>トクテイ</t>
    </rPh>
    <rPh sb="38" eb="40">
      <t>ギョウム</t>
    </rPh>
    <rPh sb="40" eb="43">
      <t>ジュウジシャ</t>
    </rPh>
    <rPh sb="49" eb="51">
      <t>ハイチ</t>
    </rPh>
    <rPh sb="52" eb="53">
      <t>カカ</t>
    </rPh>
    <rPh sb="54" eb="56">
      <t>ケイヒ</t>
    </rPh>
    <rPh sb="57" eb="58">
      <t>フク</t>
    </rPh>
    <rPh sb="65" eb="68">
      <t>グタイテキ</t>
    </rPh>
    <rPh sb="71" eb="73">
      <t>リョヒ</t>
    </rPh>
    <rPh sb="74" eb="77">
      <t>コウツウヒ</t>
    </rPh>
    <rPh sb="79" eb="81">
      <t>キュウヨ</t>
    </rPh>
    <rPh sb="82" eb="85">
      <t>ショテアテ</t>
    </rPh>
    <rPh sb="86" eb="88">
      <t>ツウキン</t>
    </rPh>
    <rPh sb="88" eb="90">
      <t>テアテ</t>
    </rPh>
    <rPh sb="92" eb="94">
      <t>シャカイ</t>
    </rPh>
    <rPh sb="94" eb="97">
      <t>ホケンリョウ</t>
    </rPh>
    <rPh sb="98" eb="100">
      <t>バイショウ</t>
    </rPh>
    <rPh sb="100" eb="102">
      <t>セキニン</t>
    </rPh>
    <rPh sb="102" eb="104">
      <t>ホケン</t>
    </rPh>
    <rPh sb="105" eb="106">
      <t>カカ</t>
    </rPh>
    <rPh sb="107" eb="109">
      <t>ケイヒ</t>
    </rPh>
    <rPh sb="109" eb="110">
      <t>トウ</t>
    </rPh>
    <rPh sb="114" eb="115">
      <t>フク</t>
    </rPh>
    <rPh sb="117" eb="119">
      <t>ソウガク</t>
    </rPh>
    <rPh sb="120" eb="122">
      <t>ケイジョウ</t>
    </rPh>
    <rPh sb="124" eb="126">
      <t>キサイ</t>
    </rPh>
    <rPh sb="131" eb="133">
      <t>キマツ</t>
    </rPh>
    <rPh sb="134" eb="136">
      <t>キンベン</t>
    </rPh>
    <rPh sb="136" eb="138">
      <t>テアテ</t>
    </rPh>
    <rPh sb="143" eb="145">
      <t>ベツワク</t>
    </rPh>
    <rPh sb="146" eb="148">
      <t>キサイ</t>
    </rPh>
    <rPh sb="158" eb="160">
      <t>ホジョ</t>
    </rPh>
    <rPh sb="160" eb="162">
      <t>タイショウ</t>
    </rPh>
    <rPh sb="163" eb="164">
      <t>ソウ</t>
    </rPh>
    <rPh sb="164" eb="166">
      <t>キンム</t>
    </rPh>
    <rPh sb="166" eb="168">
      <t>ジカン</t>
    </rPh>
    <rPh sb="172" eb="173">
      <t>ホン</t>
    </rPh>
    <rPh sb="173" eb="175">
      <t>ジギョウ</t>
    </rPh>
    <rPh sb="176" eb="178">
      <t>ハイチ</t>
    </rPh>
    <rPh sb="180" eb="181">
      <t>スベ</t>
    </rPh>
    <rPh sb="213" eb="215">
      <t>キンム</t>
    </rPh>
    <rPh sb="217" eb="219">
      <t>ジカン</t>
    </rPh>
    <rPh sb="220" eb="221">
      <t>タ</t>
    </rPh>
    <rPh sb="225" eb="227">
      <t>ケイジョウ</t>
    </rPh>
    <phoneticPr fontId="11"/>
  </si>
  <si>
    <t>（３）－３委託等を行う必要性</t>
    <rPh sb="5" eb="7">
      <t>イタク</t>
    </rPh>
    <rPh sb="7" eb="8">
      <t>トウ</t>
    </rPh>
    <rPh sb="9" eb="10">
      <t>オコナ</t>
    </rPh>
    <rPh sb="11" eb="14">
      <t>ヒツヨウセイ</t>
    </rPh>
    <phoneticPr fontId="22"/>
  </si>
  <si>
    <t>　①委託等を行う理由</t>
    <rPh sb="2" eb="4">
      <t>イタク</t>
    </rPh>
    <rPh sb="4" eb="5">
      <t>トウ</t>
    </rPh>
    <rPh sb="6" eb="7">
      <t>オコナ</t>
    </rPh>
    <rPh sb="8" eb="10">
      <t>リユウ</t>
    </rPh>
    <phoneticPr fontId="22"/>
  </si>
  <si>
    <t>　上の回答を選択した場合の具体的な理由</t>
    <rPh sb="1" eb="2">
      <t>ウエ</t>
    </rPh>
    <rPh sb="3" eb="5">
      <t>カイトウ</t>
    </rPh>
    <rPh sb="5" eb="8">
      <t>グタイテキ</t>
    </rPh>
    <rPh sb="9" eb="11">
      <t>リユウ</t>
    </rPh>
    <phoneticPr fontId="22"/>
  </si>
  <si>
    <t>　②直接雇用で必要な医療的ケア実施者の確保を行うために実施した取組（直近１年間で実施した取組に全て「○」）</t>
    <rPh sb="2" eb="6">
      <t>チョクセツコヨウ</t>
    </rPh>
    <rPh sb="7" eb="9">
      <t>ヒツヨウ</t>
    </rPh>
    <rPh sb="10" eb="13">
      <t>イリョウテキ</t>
    </rPh>
    <rPh sb="15" eb="18">
      <t>ジッシシャ</t>
    </rPh>
    <rPh sb="19" eb="21">
      <t>カクホ</t>
    </rPh>
    <rPh sb="22" eb="23">
      <t>オコナ</t>
    </rPh>
    <rPh sb="27" eb="29">
      <t>ジッシ</t>
    </rPh>
    <rPh sb="31" eb="33">
      <t>トリクミ</t>
    </rPh>
    <rPh sb="34" eb="36">
      <t>チョッキン</t>
    </rPh>
    <rPh sb="37" eb="39">
      <t>ネンカン</t>
    </rPh>
    <rPh sb="40" eb="42">
      <t>ジッシ</t>
    </rPh>
    <rPh sb="44" eb="46">
      <t>トリクミ</t>
    </rPh>
    <rPh sb="47" eb="48">
      <t>スベ</t>
    </rPh>
    <phoneticPr fontId="22"/>
  </si>
  <si>
    <t>ハローワークを通じた求人の実施</t>
    <rPh sb="7" eb="8">
      <t>ツウ</t>
    </rPh>
    <rPh sb="10" eb="12">
      <t>キュウジン</t>
    </rPh>
    <rPh sb="13" eb="15">
      <t>ジッシ</t>
    </rPh>
    <phoneticPr fontId="22"/>
  </si>
  <si>
    <t>ナースセンターを通じた求人の実施</t>
    <rPh sb="8" eb="9">
      <t>ツウ</t>
    </rPh>
    <rPh sb="11" eb="13">
      <t>キュウジン</t>
    </rPh>
    <rPh sb="14" eb="16">
      <t>ジッシ</t>
    </rPh>
    <phoneticPr fontId="22"/>
  </si>
  <si>
    <t>看護協会と連携した求人の実施</t>
    <rPh sb="0" eb="4">
      <t>カンゴキョウカイ</t>
    </rPh>
    <rPh sb="5" eb="7">
      <t>レンケイ</t>
    </rPh>
    <rPh sb="9" eb="11">
      <t>キュウジン</t>
    </rPh>
    <rPh sb="12" eb="14">
      <t>ジッシ</t>
    </rPh>
    <phoneticPr fontId="22"/>
  </si>
  <si>
    <t>自治体の広報誌への求人掲載</t>
    <rPh sb="0" eb="3">
      <t>ジチタイ</t>
    </rPh>
    <rPh sb="4" eb="7">
      <t>コウホウシ</t>
    </rPh>
    <rPh sb="9" eb="11">
      <t>キュウジン</t>
    </rPh>
    <rPh sb="11" eb="13">
      <t>ケイサイ</t>
    </rPh>
    <phoneticPr fontId="22"/>
  </si>
  <si>
    <t>自治体のホームページへの求人掲載</t>
    <rPh sb="0" eb="3">
      <t>ジチタイ</t>
    </rPh>
    <rPh sb="12" eb="14">
      <t>キュウジン</t>
    </rPh>
    <rPh sb="14" eb="16">
      <t>ケイサイ</t>
    </rPh>
    <phoneticPr fontId="22"/>
  </si>
  <si>
    <t>その他</t>
    <rPh sb="2" eb="3">
      <t>タ</t>
    </rPh>
    <phoneticPr fontId="22"/>
  </si>
  <si>
    <t>　「その他」の具体的な取組内容</t>
    <rPh sb="4" eb="5">
      <t>タ</t>
    </rPh>
    <rPh sb="7" eb="10">
      <t>グタイテキ</t>
    </rPh>
    <rPh sb="11" eb="13">
      <t>トリクミ</t>
    </rPh>
    <rPh sb="13" eb="15">
      <t>ナイヨウ</t>
    </rPh>
    <phoneticPr fontId="22"/>
  </si>
  <si>
    <t>※交付要綱別記２「８．その他」において、「業務を直接執行することが困難な場合、第三者に委託することができる。」と示しているところ、委託等を行う場合は、①委託等を行う理由及び②直接雇用で必要な医療的ケア実施者の確保を行うために実施した取組を記載すること。</t>
    <rPh sb="1" eb="3">
      <t>コウフ</t>
    </rPh>
    <rPh sb="3" eb="5">
      <t>ヨウコウ</t>
    </rPh>
    <rPh sb="5" eb="7">
      <t>ベッキ</t>
    </rPh>
    <rPh sb="13" eb="14">
      <t>タ</t>
    </rPh>
    <rPh sb="21" eb="23">
      <t>ギョウム</t>
    </rPh>
    <rPh sb="24" eb="26">
      <t>チョクセツ</t>
    </rPh>
    <rPh sb="26" eb="28">
      <t>シッコウ</t>
    </rPh>
    <rPh sb="33" eb="35">
      <t>コンナン</t>
    </rPh>
    <rPh sb="36" eb="38">
      <t>バアイ</t>
    </rPh>
    <rPh sb="39" eb="42">
      <t>ダイサンシャ</t>
    </rPh>
    <rPh sb="43" eb="45">
      <t>イタク</t>
    </rPh>
    <rPh sb="56" eb="57">
      <t>シメ</t>
    </rPh>
    <rPh sb="67" eb="68">
      <t>トウ</t>
    </rPh>
    <rPh sb="76" eb="79">
      <t>イタクトウ</t>
    </rPh>
    <rPh sb="80" eb="81">
      <t>オコナ</t>
    </rPh>
    <phoneticPr fontId="22"/>
  </si>
  <si>
    <t>（３）－４委託等による単価の根拠（例：周辺自治体における委託契約額（１時間あたり平均○○円）と比較した。医療保険の訪問看護における料金（１日あたり○○円）を勘案して設定した。）</t>
    <rPh sb="5" eb="7">
      <t>イタク</t>
    </rPh>
    <rPh sb="7" eb="8">
      <t>トウ</t>
    </rPh>
    <rPh sb="11" eb="13">
      <t>タンカ</t>
    </rPh>
    <rPh sb="14" eb="16">
      <t>コンキョ</t>
    </rPh>
    <rPh sb="17" eb="18">
      <t>レイ</t>
    </rPh>
    <rPh sb="19" eb="21">
      <t>シュウヘン</t>
    </rPh>
    <rPh sb="21" eb="24">
      <t>ジチタイ</t>
    </rPh>
    <rPh sb="28" eb="30">
      <t>イタク</t>
    </rPh>
    <rPh sb="30" eb="32">
      <t>ケイヤク</t>
    </rPh>
    <rPh sb="32" eb="33">
      <t>ガク</t>
    </rPh>
    <rPh sb="35" eb="37">
      <t>ジカン</t>
    </rPh>
    <rPh sb="40" eb="42">
      <t>ヘイキン</t>
    </rPh>
    <rPh sb="44" eb="45">
      <t>エン</t>
    </rPh>
    <rPh sb="47" eb="49">
      <t>ヒカク</t>
    </rPh>
    <rPh sb="52" eb="54">
      <t>イリョウ</t>
    </rPh>
    <rPh sb="54" eb="56">
      <t>ホケン</t>
    </rPh>
    <rPh sb="57" eb="59">
      <t>ホウモン</t>
    </rPh>
    <rPh sb="59" eb="61">
      <t>カンゴ</t>
    </rPh>
    <rPh sb="65" eb="67">
      <t>リョウキン</t>
    </rPh>
    <rPh sb="69" eb="70">
      <t>ニチ</t>
    </rPh>
    <rPh sb="75" eb="76">
      <t>エン</t>
    </rPh>
    <rPh sb="78" eb="80">
      <t>カンアン</t>
    </rPh>
    <rPh sb="82" eb="84">
      <t>セッテイ</t>
    </rPh>
    <phoneticPr fontId="22"/>
  </si>
  <si>
    <t>※委託等により医療的ケア実施者を配置するための１時間当たりの経費（（3）ｰ２【委託等】における「１時間当たりの経費」）について、その金額となる根拠を記載すること。</t>
    <rPh sb="1" eb="4">
      <t>イタクトウ</t>
    </rPh>
    <rPh sb="7" eb="10">
      <t>イリョウテキ</t>
    </rPh>
    <rPh sb="12" eb="14">
      <t>ジッシ</t>
    </rPh>
    <rPh sb="14" eb="15">
      <t>シャ</t>
    </rPh>
    <rPh sb="16" eb="18">
      <t>ハイチ</t>
    </rPh>
    <rPh sb="24" eb="26">
      <t>ジカン</t>
    </rPh>
    <rPh sb="26" eb="27">
      <t>ア</t>
    </rPh>
    <rPh sb="30" eb="32">
      <t>ケイヒ</t>
    </rPh>
    <rPh sb="39" eb="41">
      <t>イタク</t>
    </rPh>
    <rPh sb="41" eb="42">
      <t>ナド</t>
    </rPh>
    <rPh sb="49" eb="51">
      <t>ジカン</t>
    </rPh>
    <rPh sb="51" eb="52">
      <t>ア</t>
    </rPh>
    <rPh sb="55" eb="57">
      <t>ケイヒ</t>
    </rPh>
    <rPh sb="66" eb="68">
      <t>キンガク</t>
    </rPh>
    <rPh sb="71" eb="73">
      <t>コンキョ</t>
    </rPh>
    <rPh sb="74" eb="76">
      <t>キサイ</t>
    </rPh>
    <phoneticPr fontId="22"/>
  </si>
  <si>
    <t>（別記２様式１　事業実施報告書）</t>
    <rPh sb="1" eb="3">
      <t>ベッキ</t>
    </rPh>
    <rPh sb="4" eb="6">
      <t>ヨウシキ</t>
    </rPh>
    <rPh sb="8" eb="10">
      <t>ジギョウ</t>
    </rPh>
    <rPh sb="10" eb="12">
      <t>ジッシ</t>
    </rPh>
    <rPh sb="12" eb="15">
      <t>ホウコクショ</t>
    </rPh>
    <phoneticPr fontId="11"/>
  </si>
  <si>
    <t>事業実施報告書（医療的ケア看護職員配置事業）</t>
    <rPh sb="0" eb="2">
      <t>ジギョウ</t>
    </rPh>
    <rPh sb="2" eb="4">
      <t>ジッシ</t>
    </rPh>
    <rPh sb="4" eb="7">
      <t>ホウコクショ</t>
    </rPh>
    <rPh sb="8" eb="11">
      <t>イリョウテキ</t>
    </rPh>
    <rPh sb="13" eb="15">
      <t>カンゴ</t>
    </rPh>
    <rPh sb="15" eb="17">
      <t>ショクイン</t>
    </rPh>
    <rPh sb="17" eb="19">
      <t>ハイチ</t>
    </rPh>
    <rPh sb="19" eb="21">
      <t>ジギョウ</t>
    </rPh>
    <phoneticPr fontId="11"/>
  </si>
  <si>
    <t>（別記２様式１ 別紙１　委託契約内容（医療的ケア看護職員））</t>
    <phoneticPr fontId="10"/>
  </si>
  <si>
    <t>委託先の名称</t>
    <rPh sb="0" eb="3">
      <t>イタクサキ</t>
    </rPh>
    <rPh sb="4" eb="6">
      <t>メイショウ</t>
    </rPh>
    <phoneticPr fontId="10"/>
  </si>
  <si>
    <t>委託先類型</t>
    <rPh sb="0" eb="3">
      <t>イタクサキ</t>
    </rPh>
    <rPh sb="3" eb="5">
      <t>ルイケイ</t>
    </rPh>
    <phoneticPr fontId="10"/>
  </si>
  <si>
    <t>その他の内容</t>
    <rPh sb="2" eb="3">
      <t>タ</t>
    </rPh>
    <rPh sb="4" eb="6">
      <t>ナイヨウ</t>
    </rPh>
    <phoneticPr fontId="10"/>
  </si>
  <si>
    <t>契約金額</t>
    <rPh sb="0" eb="2">
      <t>ケイヤク</t>
    </rPh>
    <rPh sb="2" eb="4">
      <t>キンガク</t>
    </rPh>
    <phoneticPr fontId="10"/>
  </si>
  <si>
    <t>総勤務時間</t>
    <rPh sb="0" eb="5">
      <t>ソウキンムジカン</t>
    </rPh>
    <phoneticPr fontId="10"/>
  </si>
  <si>
    <t>１時間当たりの経費</t>
    <rPh sb="1" eb="3">
      <t>ジカン</t>
    </rPh>
    <rPh sb="3" eb="4">
      <t>ア</t>
    </rPh>
    <rPh sb="7" eb="9">
      <t>ケイヒ</t>
    </rPh>
    <phoneticPr fontId="10"/>
  </si>
  <si>
    <t>医療的ケア看護職員の数</t>
    <rPh sb="0" eb="3">
      <t>イリョウテキ</t>
    </rPh>
    <rPh sb="5" eb="9">
      <t>カンゴショクイン</t>
    </rPh>
    <rPh sb="10" eb="11">
      <t>スウ</t>
    </rPh>
    <phoneticPr fontId="10"/>
  </si>
  <si>
    <t>対応する医療的ケア（医療的ケア児の延べ数）</t>
    <rPh sb="0" eb="2">
      <t>タイオウ</t>
    </rPh>
    <rPh sb="4" eb="7">
      <t>イリョウテキ</t>
    </rPh>
    <rPh sb="10" eb="13">
      <t>イリョウテキ</t>
    </rPh>
    <rPh sb="15" eb="16">
      <t>ジ</t>
    </rPh>
    <rPh sb="17" eb="18">
      <t>ノ</t>
    </rPh>
    <rPh sb="19" eb="20">
      <t>スウ</t>
    </rPh>
    <phoneticPr fontId="10"/>
  </si>
  <si>
    <t>対応する医療的ケア児数</t>
    <rPh sb="0" eb="2">
      <t>タイオウイリョウテキ2</t>
    </rPh>
    <phoneticPr fontId="10"/>
  </si>
  <si>
    <t>学校生活</t>
    <rPh sb="0" eb="4">
      <t>ガッコウセイカツ</t>
    </rPh>
    <phoneticPr fontId="10"/>
  </si>
  <si>
    <t>登下校</t>
    <rPh sb="0" eb="3">
      <t>トウゲコウ</t>
    </rPh>
    <phoneticPr fontId="10"/>
  </si>
  <si>
    <t>校外学習（泊無し）</t>
    <rPh sb="0" eb="4">
      <t>コウガイガクシュウ</t>
    </rPh>
    <rPh sb="5" eb="7">
      <t>ハクナ</t>
    </rPh>
    <phoneticPr fontId="10"/>
  </si>
  <si>
    <t>校外学習（泊を伴う）</t>
    <rPh sb="0" eb="4">
      <t>コウガイガクシュウ</t>
    </rPh>
    <rPh sb="5" eb="6">
      <t>ハク</t>
    </rPh>
    <rPh sb="7" eb="8">
      <t>トモナ</t>
    </rPh>
    <phoneticPr fontId="10"/>
  </si>
  <si>
    <t>（別記２様式１ 別紙２　委託契約内容（介護福祉士））</t>
    <rPh sb="19" eb="24">
      <t>カイゴフクシシ</t>
    </rPh>
    <phoneticPr fontId="10"/>
  </si>
  <si>
    <t>介護福祉士の数</t>
    <rPh sb="0" eb="5">
      <t>カイゴフクシシ</t>
    </rPh>
    <rPh sb="6" eb="7">
      <t>スウ</t>
    </rPh>
    <phoneticPr fontId="10"/>
  </si>
  <si>
    <t>（別記２様式１ 別紙３　委託契約内容（認定特定行為業務従事者））</t>
    <rPh sb="19" eb="30">
      <t>ニンテイトクテイコウイギョウムジュウジシャ</t>
    </rPh>
    <phoneticPr fontId="10"/>
  </si>
  <si>
    <t>認定特定行為業務従事者の数</t>
    <rPh sb="0" eb="11">
      <t>ニンテイトクテイコウイギョウムジュウジシャ</t>
    </rPh>
    <rPh sb="12" eb="13">
      <t>スウ</t>
    </rPh>
    <phoneticPr fontId="10"/>
  </si>
  <si>
    <t>（新設）</t>
    <rPh sb="1" eb="3">
      <t>シンセツ</t>
    </rPh>
    <phoneticPr fontId="9"/>
  </si>
  <si>
    <t>（別記２様式２ 別紙３　委託契約内容（認定特定行為業務従事者））</t>
    <rPh sb="19" eb="30">
      <t>ニンテイトクテイコウイギョウムジュウジシャ</t>
    </rPh>
    <phoneticPr fontId="10"/>
  </si>
  <si>
    <t>（別記２様式２ 別紙２　委託契約内容（介護福祉士））</t>
    <rPh sb="19" eb="24">
      <t>カイゴフクシシ</t>
    </rPh>
    <phoneticPr fontId="10"/>
  </si>
  <si>
    <t>（別記２様式２ 別紙１　委託契約内容（医療的ケア看護職員））</t>
    <phoneticPr fontId="10"/>
  </si>
  <si>
    <t>（様式第３　交付決定通知書）</t>
    <rPh sb="1" eb="3">
      <t>ヨウシキ</t>
    </rPh>
    <rPh sb="3" eb="4">
      <t>ダイ</t>
    </rPh>
    <rPh sb="6" eb="8">
      <t>コウフ</t>
    </rPh>
    <rPh sb="8" eb="10">
      <t>ケッテイ</t>
    </rPh>
    <rPh sb="10" eb="13">
      <t>ツウチショ</t>
    </rPh>
    <phoneticPr fontId="11"/>
  </si>
  <si>
    <t>文書番号</t>
    <rPh sb="0" eb="2">
      <t>ブンショ</t>
    </rPh>
    <rPh sb="2" eb="4">
      <t>バンゴウ</t>
    </rPh>
    <phoneticPr fontId="11"/>
  </si>
  <si>
    <t>令和　年度教育支援体制整備事業費補助金(切れ目ない支援体制整備充実事業)交付決定通知書</t>
    <rPh sb="0" eb="2">
      <t>レイワ</t>
    </rPh>
    <rPh sb="29" eb="31">
      <t>セイビ</t>
    </rPh>
    <phoneticPr fontId="11"/>
  </si>
  <si>
    <t>都道府県・学校法人名</t>
    <rPh sb="0" eb="4">
      <t>トドウフケン</t>
    </rPh>
    <rPh sb="5" eb="7">
      <t>ガッコウ</t>
    </rPh>
    <rPh sb="7" eb="9">
      <t>ホウジン</t>
    </rPh>
    <rPh sb="9" eb="10">
      <t>メイ</t>
    </rPh>
    <phoneticPr fontId="11"/>
  </si>
  <si>
    <t>　令和　年　月　日付け　　第　号で申請のあった令和　年度教育支援体制整備事業費補助金（切れ目ない支援体制整備充実事業）については，補助金等に係る予算の執行の適正化に関する法律（昭和３０年法律第１７９号。以下「適正化法」という。）第６条の規定により，次のとおり交付することに決定したので，同法第８条の規定により通知します。</t>
    <rPh sb="1" eb="3">
      <t>レイワ</t>
    </rPh>
    <rPh sb="4" eb="5">
      <t>ネン</t>
    </rPh>
    <rPh sb="6" eb="7">
      <t>ツキ</t>
    </rPh>
    <rPh sb="8" eb="9">
      <t>ニチ</t>
    </rPh>
    <rPh sb="9" eb="10">
      <t>ツ</t>
    </rPh>
    <rPh sb="13" eb="14">
      <t>ダイ</t>
    </rPh>
    <rPh sb="15" eb="16">
      <t>ゴウ</t>
    </rPh>
    <rPh sb="17" eb="19">
      <t>シンセイ</t>
    </rPh>
    <rPh sb="23" eb="25">
      <t>レイワ</t>
    </rPh>
    <rPh sb="26" eb="28">
      <t>ネンド</t>
    </rPh>
    <rPh sb="28" eb="30">
      <t>キョウイク</t>
    </rPh>
    <rPh sb="30" eb="32">
      <t>シエン</t>
    </rPh>
    <rPh sb="32" eb="34">
      <t>タイセイ</t>
    </rPh>
    <rPh sb="34" eb="36">
      <t>セイビ</t>
    </rPh>
    <rPh sb="36" eb="37">
      <t>コト</t>
    </rPh>
    <rPh sb="52" eb="54">
      <t>セイビ</t>
    </rPh>
    <phoneticPr fontId="11"/>
  </si>
  <si>
    <t>令和　年　月　日</t>
    <rPh sb="0" eb="2">
      <t>レイワ</t>
    </rPh>
    <rPh sb="3" eb="4">
      <t>ネン</t>
    </rPh>
    <rPh sb="5" eb="6">
      <t>ツキ</t>
    </rPh>
    <rPh sb="7" eb="8">
      <t>ニチ</t>
    </rPh>
    <phoneticPr fontId="11"/>
  </si>
  <si>
    <t>文部科学大臣</t>
    <rPh sb="0" eb="2">
      <t>モンブ</t>
    </rPh>
    <rPh sb="2" eb="4">
      <t>カガク</t>
    </rPh>
    <rPh sb="4" eb="6">
      <t>ダイジン</t>
    </rPh>
    <phoneticPr fontId="11"/>
  </si>
  <si>
    <t>　補助金の交付の対象となる事業は，令和　年　月　日付け　　第　号で申請のあった「教育支援体制整備事業費補助金(切れ目ない支援体制整備充実事業)」とし，その内容は，当該申請の際提出された「教育支援体制整備事業費補助金(切れ目ない支援体制整備充実事業)事業計画書」記載のとおりとする。</t>
    <rPh sb="1" eb="3">
      <t>ホジョ</t>
    </rPh>
    <rPh sb="3" eb="4">
      <t>キン</t>
    </rPh>
    <rPh sb="5" eb="7">
      <t>コウフ</t>
    </rPh>
    <rPh sb="8" eb="10">
      <t>タイショウ</t>
    </rPh>
    <rPh sb="13" eb="15">
      <t>ジギョウ</t>
    </rPh>
    <rPh sb="17" eb="19">
      <t>レイワ</t>
    </rPh>
    <rPh sb="20" eb="21">
      <t>ネン</t>
    </rPh>
    <rPh sb="22" eb="23">
      <t>ツキ</t>
    </rPh>
    <rPh sb="24" eb="25">
      <t>ニチ</t>
    </rPh>
    <rPh sb="25" eb="26">
      <t>ツ</t>
    </rPh>
    <rPh sb="29" eb="30">
      <t>ダイ</t>
    </rPh>
    <rPh sb="64" eb="66">
      <t>セイビ</t>
    </rPh>
    <rPh sb="117" eb="119">
      <t>セイビ</t>
    </rPh>
    <phoneticPr fontId="11"/>
  </si>
  <si>
    <t>　</t>
    <phoneticPr fontId="11"/>
  </si>
  <si>
    <t>　補助対象経費及び補助金額は，次のとおりとする。
　ただし，補助事業内容の変更により補助対象経費が変更された場合における補助金の額については，別に通知するところによるものとする。</t>
    <rPh sb="1" eb="3">
      <t>ホジョ</t>
    </rPh>
    <rPh sb="3" eb="5">
      <t>タイショウ</t>
    </rPh>
    <rPh sb="5" eb="7">
      <t>ケイヒ</t>
    </rPh>
    <rPh sb="7" eb="8">
      <t>オヨ</t>
    </rPh>
    <rPh sb="9" eb="11">
      <t>ホジョ</t>
    </rPh>
    <rPh sb="11" eb="12">
      <t>キン</t>
    </rPh>
    <rPh sb="12" eb="13">
      <t>ガク</t>
    </rPh>
    <rPh sb="15" eb="16">
      <t>ツギ</t>
    </rPh>
    <phoneticPr fontId="11"/>
  </si>
  <si>
    <t>　この交付決定に対して不服のある場合における補助金等に係る予算の執行の適正化に関する法律第９条第１項の規定による申請の取下げをすることのできる期間は、この交付決定通知書受領日から３０日以内とする。</t>
    <phoneticPr fontId="11"/>
  </si>
  <si>
    <t>補助対象経費</t>
    <rPh sb="0" eb="2">
      <t>ホジョ</t>
    </rPh>
    <rPh sb="2" eb="4">
      <t>タイショウ</t>
    </rPh>
    <rPh sb="4" eb="6">
      <t>ケイヒ</t>
    </rPh>
    <phoneticPr fontId="11"/>
  </si>
  <si>
    <t>金</t>
    <rPh sb="0" eb="1">
      <t>キン</t>
    </rPh>
    <phoneticPr fontId="11"/>
  </si>
  <si>
    <t>円</t>
    <rPh sb="0" eb="1">
      <t>エン</t>
    </rPh>
    <phoneticPr fontId="11"/>
  </si>
  <si>
    <t>補助金の額</t>
    <rPh sb="0" eb="2">
      <t>ホジョ</t>
    </rPh>
    <rPh sb="2" eb="3">
      <t>キン</t>
    </rPh>
    <rPh sb="4" eb="5">
      <t>ガク</t>
    </rPh>
    <phoneticPr fontId="11"/>
  </si>
  <si>
    <t>　補助対象経費の区分ごとの補助対象経費の配分及びこれに対応する補助金の額は，次のとおりとする。</t>
    <phoneticPr fontId="10"/>
  </si>
  <si>
    <t>補助事業区分</t>
    <rPh sb="0" eb="2">
      <t>ホジョ</t>
    </rPh>
    <rPh sb="2" eb="4">
      <t>ジギョウ</t>
    </rPh>
    <rPh sb="4" eb="6">
      <t>クブン</t>
    </rPh>
    <phoneticPr fontId="11"/>
  </si>
  <si>
    <t>補助対象経費（円）</t>
    <rPh sb="0" eb="2">
      <t>ホジョ</t>
    </rPh>
    <rPh sb="2" eb="4">
      <t>タイショウ</t>
    </rPh>
    <rPh sb="4" eb="6">
      <t>ケイヒ</t>
    </rPh>
    <rPh sb="7" eb="8">
      <t>エン</t>
    </rPh>
    <phoneticPr fontId="11"/>
  </si>
  <si>
    <t>補助金の額（円）</t>
    <rPh sb="0" eb="3">
      <t>ホジョキン</t>
    </rPh>
    <rPh sb="4" eb="5">
      <t>ガク</t>
    </rPh>
    <rPh sb="6" eb="7">
      <t>エン</t>
    </rPh>
    <phoneticPr fontId="11"/>
  </si>
  <si>
    <t>特別な支援を必要とする子供への就学前から学齢期、社会参加までの切れ目ない支援体制整備事業</t>
    <phoneticPr fontId="10"/>
  </si>
  <si>
    <t>医療的ケア看護職員配置事業</t>
    <rPh sb="0" eb="2">
      <t>イリョウ</t>
    </rPh>
    <rPh sb="2" eb="3">
      <t>テキ</t>
    </rPh>
    <rPh sb="5" eb="7">
      <t>カンゴ</t>
    </rPh>
    <rPh sb="7" eb="9">
      <t>ショクイン</t>
    </rPh>
    <rPh sb="9" eb="11">
      <t>ハイチ</t>
    </rPh>
    <rPh sb="11" eb="13">
      <t>ジギョウ</t>
    </rPh>
    <phoneticPr fontId="10"/>
  </si>
  <si>
    <t>外部専門家配置事業</t>
    <rPh sb="0" eb="7">
      <t>ガイブセンモンカハイチ</t>
    </rPh>
    <rPh sb="7" eb="9">
      <t>ジギョウ</t>
    </rPh>
    <phoneticPr fontId="10"/>
  </si>
  <si>
    <t>　補助金の確定額は，補助対象経費の実支出額に１／３を乗じて得た額（１，０００円未満の端数は切り捨てるものとする。）と補助金の額とのいずれか低い額とする。</t>
    <rPh sb="1" eb="3">
      <t>ホジョ</t>
    </rPh>
    <rPh sb="3" eb="4">
      <t>キン</t>
    </rPh>
    <rPh sb="5" eb="7">
      <t>カクテイ</t>
    </rPh>
    <rPh sb="7" eb="8">
      <t>ガク</t>
    </rPh>
    <rPh sb="10" eb="12">
      <t>ホジョ</t>
    </rPh>
    <rPh sb="12" eb="14">
      <t>タイショウ</t>
    </rPh>
    <rPh sb="14" eb="16">
      <t>ケイヒ</t>
    </rPh>
    <rPh sb="17" eb="18">
      <t>ジツ</t>
    </rPh>
    <rPh sb="18" eb="20">
      <t>シシュツ</t>
    </rPh>
    <rPh sb="20" eb="21">
      <t>ガク</t>
    </rPh>
    <rPh sb="26" eb="27">
      <t>ジョウ</t>
    </rPh>
    <rPh sb="29" eb="30">
      <t>エ</t>
    </rPh>
    <rPh sb="31" eb="32">
      <t>ガク</t>
    </rPh>
    <rPh sb="38" eb="39">
      <t>エン</t>
    </rPh>
    <rPh sb="39" eb="41">
      <t>ミマン</t>
    </rPh>
    <phoneticPr fontId="11"/>
  </si>
  <si>
    <t>　</t>
    <phoneticPr fontId="10"/>
  </si>
  <si>
    <t>　補助事業は、補助金の交付の決定をした会計年度の３月３１日までとする。</t>
    <rPh sb="1" eb="3">
      <t>ホジョ</t>
    </rPh>
    <rPh sb="3" eb="5">
      <t>ジギョウ</t>
    </rPh>
    <phoneticPr fontId="11"/>
  </si>
  <si>
    <t>　交付の条件は、教育支援体制整備事業費補助金（切れ目ない支援体制整備充実事業）交付要綱によるものとする。</t>
    <rPh sb="1" eb="3">
      <t>コウフ</t>
    </rPh>
    <rPh sb="4" eb="6">
      <t>ジョウケン</t>
    </rPh>
    <rPh sb="8" eb="12">
      <t>キョウイクシエン</t>
    </rPh>
    <rPh sb="12" eb="14">
      <t>タイセイ</t>
    </rPh>
    <rPh sb="14" eb="16">
      <t>セイビ</t>
    </rPh>
    <rPh sb="16" eb="19">
      <t>ジギョウヒ</t>
    </rPh>
    <rPh sb="19" eb="22">
      <t>ホジョキン</t>
    </rPh>
    <rPh sb="23" eb="24">
      <t>キ</t>
    </rPh>
    <rPh sb="25" eb="26">
      <t>メ</t>
    </rPh>
    <rPh sb="28" eb="32">
      <t>シエンタイセイ</t>
    </rPh>
    <rPh sb="32" eb="34">
      <t>セイビ</t>
    </rPh>
    <rPh sb="34" eb="36">
      <t>ジュウジツ</t>
    </rPh>
    <rPh sb="36" eb="38">
      <t>ジギョウ</t>
    </rPh>
    <phoneticPr fontId="11"/>
  </si>
  <si>
    <t>（様式第３の２　交付決定通知書）</t>
    <rPh sb="1" eb="3">
      <t>ヨウシキ</t>
    </rPh>
    <rPh sb="3" eb="4">
      <t>ダイ</t>
    </rPh>
    <rPh sb="8" eb="10">
      <t>コウフ</t>
    </rPh>
    <rPh sb="10" eb="12">
      <t>ケッテイ</t>
    </rPh>
    <rPh sb="12" eb="15">
      <t>ツウチショ</t>
    </rPh>
    <phoneticPr fontId="11"/>
  </si>
  <si>
    <t>市町村名</t>
  </si>
  <si>
    <t>　令和　年　月　日付け　　第　号で申請のあった令和　年度教育支援体制整備事業費補助金（切れ目ない支援体制整備充実事業）については，補助金等に係る予算の執行の適正化に関する法律（昭和３０年法律第１７９号。以下「適正化法」という。）第６条の規定により，文部科学大臣より次のとおり交付決定する旨の連絡があったので同法第８条の規定により通知します。</t>
    <rPh sb="1" eb="3">
      <t>レイワ</t>
    </rPh>
    <rPh sb="4" eb="5">
      <t>ネン</t>
    </rPh>
    <rPh sb="6" eb="7">
      <t>ツキ</t>
    </rPh>
    <rPh sb="8" eb="9">
      <t>ニチ</t>
    </rPh>
    <rPh sb="9" eb="10">
      <t>ツ</t>
    </rPh>
    <rPh sb="13" eb="14">
      <t>ダイ</t>
    </rPh>
    <rPh sb="15" eb="16">
      <t>ゴウ</t>
    </rPh>
    <rPh sb="17" eb="19">
      <t>シンセイ</t>
    </rPh>
    <rPh sb="23" eb="25">
      <t>レイワ</t>
    </rPh>
    <rPh sb="26" eb="28">
      <t>ネンド</t>
    </rPh>
    <rPh sb="28" eb="30">
      <t>キョウイク</t>
    </rPh>
    <rPh sb="30" eb="32">
      <t>シエン</t>
    </rPh>
    <rPh sb="32" eb="34">
      <t>タイセイ</t>
    </rPh>
    <rPh sb="34" eb="36">
      <t>セイビ</t>
    </rPh>
    <rPh sb="36" eb="37">
      <t>コト</t>
    </rPh>
    <rPh sb="52" eb="54">
      <t>セイビ</t>
    </rPh>
    <rPh sb="124" eb="126">
      <t>モンブ</t>
    </rPh>
    <rPh sb="126" eb="128">
      <t>カガク</t>
    </rPh>
    <rPh sb="128" eb="130">
      <t>ダイジン</t>
    </rPh>
    <rPh sb="132" eb="133">
      <t>ツギ</t>
    </rPh>
    <rPh sb="137" eb="139">
      <t>コウフ</t>
    </rPh>
    <rPh sb="139" eb="141">
      <t>ケッテイ</t>
    </rPh>
    <rPh sb="143" eb="144">
      <t>ムネ</t>
    </rPh>
    <rPh sb="145" eb="147">
      <t>レンラク</t>
    </rPh>
    <rPh sb="155" eb="156">
      <t>ダイ</t>
    </rPh>
    <rPh sb="157" eb="158">
      <t>ジョウ</t>
    </rPh>
    <rPh sb="159" eb="161">
      <t>キテイ</t>
    </rPh>
    <phoneticPr fontId="11"/>
  </si>
  <si>
    <t>都道府県教育委員会名</t>
    <rPh sb="0" eb="4">
      <t>トドウフケン</t>
    </rPh>
    <rPh sb="4" eb="6">
      <t>キョウイク</t>
    </rPh>
    <rPh sb="6" eb="9">
      <t>イインカイ</t>
    </rPh>
    <rPh sb="9" eb="10">
      <t>メイ</t>
    </rPh>
    <phoneticPr fontId="10"/>
  </si>
  <si>
    <t>別記１様式１　事業実施計画書</t>
    <phoneticPr fontId="9"/>
  </si>
  <si>
    <t>別記３様式１　事業実施計画書</t>
    <phoneticPr fontId="9"/>
  </si>
  <si>
    <t>別記１様式２　事業実施報告書</t>
    <rPh sb="11" eb="14">
      <t>ホウコクショ</t>
    </rPh>
    <phoneticPr fontId="9"/>
  </si>
  <si>
    <t>別記３様式２　事業実施報告書</t>
    <rPh sb="11" eb="14">
      <t>ホウコクショ</t>
    </rPh>
    <phoneticPr fontId="9"/>
  </si>
  <si>
    <r>
      <t>　令和　年　月　日付け　　第　号で申請のあった令和　年度教育支援体制整備事業費補助金（切れ目ない支援体制整備充実事業）については，補助金等に係る予算の執行の適正化に関する法律（昭和３０年法律第１７９号。以下「適正化法」という。）第６条</t>
    </r>
    <r>
      <rPr>
        <sz val="11"/>
        <color rgb="FFFF0000"/>
        <rFont val="ＭＳ 明朝"/>
        <family val="1"/>
        <charset val="128"/>
      </rPr>
      <t>及び教育支援体制整備事業費補助金（切れ目ない支援体制整備充実事業）交付要綱（以下「交付要綱」という。）第５条</t>
    </r>
    <r>
      <rPr>
        <sz val="11"/>
        <rFont val="ＭＳ 明朝"/>
        <family val="1"/>
        <charset val="128"/>
      </rPr>
      <t>の規定により，次のとおり交付することに決定したので，同法第８条の規定により通知します。</t>
    </r>
    <rPh sb="1" eb="3">
      <t>レイワ</t>
    </rPh>
    <rPh sb="4" eb="5">
      <t>ネン</t>
    </rPh>
    <rPh sb="6" eb="7">
      <t>ツキ</t>
    </rPh>
    <rPh sb="8" eb="9">
      <t>ニチ</t>
    </rPh>
    <rPh sb="9" eb="10">
      <t>ツ</t>
    </rPh>
    <rPh sb="13" eb="14">
      <t>ダイ</t>
    </rPh>
    <rPh sb="15" eb="16">
      <t>ゴウ</t>
    </rPh>
    <rPh sb="17" eb="19">
      <t>シンセイ</t>
    </rPh>
    <rPh sb="23" eb="25">
      <t>レイワ</t>
    </rPh>
    <rPh sb="26" eb="28">
      <t>ネンド</t>
    </rPh>
    <rPh sb="28" eb="30">
      <t>キョウイク</t>
    </rPh>
    <rPh sb="30" eb="32">
      <t>シエン</t>
    </rPh>
    <rPh sb="32" eb="34">
      <t>タイセイ</t>
    </rPh>
    <rPh sb="34" eb="36">
      <t>セイビ</t>
    </rPh>
    <rPh sb="36" eb="37">
      <t>コト</t>
    </rPh>
    <rPh sb="52" eb="54">
      <t>セイビ</t>
    </rPh>
    <rPh sb="117" eb="118">
      <t>オヨ</t>
    </rPh>
    <rPh sb="119" eb="125">
      <t>キョウイクシエンタイセイ</t>
    </rPh>
    <rPh sb="125" eb="127">
      <t>セイビ</t>
    </rPh>
    <rPh sb="127" eb="130">
      <t>ジギョウヒ</t>
    </rPh>
    <rPh sb="130" eb="133">
      <t>ホジョキン</t>
    </rPh>
    <rPh sb="134" eb="135">
      <t>キ</t>
    </rPh>
    <rPh sb="136" eb="137">
      <t>メ</t>
    </rPh>
    <rPh sb="139" eb="143">
      <t>シエンタイセイ</t>
    </rPh>
    <rPh sb="143" eb="145">
      <t>セイビ</t>
    </rPh>
    <rPh sb="145" eb="147">
      <t>ジュウジツ</t>
    </rPh>
    <rPh sb="147" eb="149">
      <t>ジギョウ</t>
    </rPh>
    <rPh sb="150" eb="154">
      <t>コウフヨウコウ</t>
    </rPh>
    <rPh sb="155" eb="157">
      <t>イカ</t>
    </rPh>
    <rPh sb="158" eb="162">
      <t>コウフヨウコウ</t>
    </rPh>
    <rPh sb="168" eb="169">
      <t>ダイ</t>
    </rPh>
    <rPh sb="170" eb="171">
      <t>ジョウ</t>
    </rPh>
    <phoneticPr fontId="11"/>
  </si>
  <si>
    <t>事業名：教育支援体制整備事業費補助金(切れ目ない支援体制整備充実事業)</t>
    <rPh sb="0" eb="3">
      <t>ジギョウメイ</t>
    </rPh>
    <phoneticPr fontId="11"/>
  </si>
  <si>
    <t>交付決定額：補助対象経費及び補助金額は，次のとおりとする。
　ただし，補助事業内容の変更により補助対象経費が変更された場合における補助金の額については，別に通知するところによるものとする。</t>
    <rPh sb="0" eb="5">
      <t>コウフケッテイガク</t>
    </rPh>
    <phoneticPr fontId="9"/>
  </si>
  <si>
    <t>補助期間：交付決定日から令和○年○月○日まで</t>
    <rPh sb="0" eb="4">
      <t>ホジョキカン</t>
    </rPh>
    <rPh sb="5" eb="10">
      <t>コウフケッテイビ</t>
    </rPh>
    <rPh sb="12" eb="14">
      <t>レイワ</t>
    </rPh>
    <rPh sb="15" eb="16">
      <t>ネン</t>
    </rPh>
    <rPh sb="17" eb="18">
      <t>ガツ</t>
    </rPh>
    <rPh sb="19" eb="20">
      <t>ニチ</t>
    </rPh>
    <phoneticPr fontId="9"/>
  </si>
  <si>
    <t>必要事項：補助事業者は、補助金等適正化法及び同法施行令（昭和30年政令第255号）並びに交付要綱等に従わなければならない</t>
    <rPh sb="0" eb="4">
      <t>ヒツヨウジコウ</t>
    </rPh>
    <rPh sb="5" eb="10">
      <t>ホジョジギョウシャ</t>
    </rPh>
    <rPh sb="12" eb="16">
      <t>ホジョキントウ</t>
    </rPh>
    <rPh sb="16" eb="18">
      <t>テキセイ</t>
    </rPh>
    <rPh sb="18" eb="19">
      <t>カ</t>
    </rPh>
    <rPh sb="19" eb="20">
      <t>ホウ</t>
    </rPh>
    <rPh sb="20" eb="21">
      <t>オヨ</t>
    </rPh>
    <rPh sb="22" eb="24">
      <t>ドウホウ</t>
    </rPh>
    <rPh sb="24" eb="26">
      <t>セコウ</t>
    </rPh>
    <rPh sb="26" eb="27">
      <t>レイ</t>
    </rPh>
    <rPh sb="28" eb="30">
      <t>ショウワ</t>
    </rPh>
    <rPh sb="32" eb="33">
      <t>ネン</t>
    </rPh>
    <rPh sb="33" eb="35">
      <t>セイレイ</t>
    </rPh>
    <rPh sb="35" eb="36">
      <t>ダイ</t>
    </rPh>
    <rPh sb="39" eb="40">
      <t>ゴウ</t>
    </rPh>
    <rPh sb="41" eb="42">
      <t>ナラ</t>
    </rPh>
    <rPh sb="44" eb="49">
      <t>コウフヨウコウトウ</t>
    </rPh>
    <rPh sb="50" eb="51">
      <t>シタガ</t>
    </rPh>
    <phoneticPr fontId="9"/>
  </si>
  <si>
    <t>取下げ期間：本交付決定の内容又は附した条件に対して不服があり、本補助金の交付の申請を取り下げようとするときは、申請の取下げをする旨を、本交付決定通知書受領日から３０日以内に文部科学大臣宛に提出するものとする。</t>
    <rPh sb="0" eb="2">
      <t>トリサ</t>
    </rPh>
    <rPh sb="3" eb="5">
      <t>キカン</t>
    </rPh>
    <rPh sb="6" eb="11">
      <t>ホンコウフケッテイ</t>
    </rPh>
    <rPh sb="12" eb="14">
      <t>ナイヨウ</t>
    </rPh>
    <rPh sb="14" eb="15">
      <t>マタ</t>
    </rPh>
    <rPh sb="16" eb="17">
      <t>フ</t>
    </rPh>
    <rPh sb="19" eb="21">
      <t>ジョウケン</t>
    </rPh>
    <rPh sb="22" eb="23">
      <t>タイ</t>
    </rPh>
    <rPh sb="25" eb="27">
      <t>フフク</t>
    </rPh>
    <rPh sb="31" eb="35">
      <t>ホンホジョキン</t>
    </rPh>
    <rPh sb="36" eb="38">
      <t>コウフ</t>
    </rPh>
    <rPh sb="39" eb="41">
      <t>シンセイ</t>
    </rPh>
    <rPh sb="42" eb="43">
      <t>ト</t>
    </rPh>
    <rPh sb="44" eb="45">
      <t>サ</t>
    </rPh>
    <rPh sb="64" eb="65">
      <t>ムネ</t>
    </rPh>
    <rPh sb="67" eb="68">
      <t>ホン</t>
    </rPh>
    <rPh sb="86" eb="92">
      <t>モンブカガクダイジン</t>
    </rPh>
    <rPh sb="92" eb="93">
      <t>アテ</t>
    </rPh>
    <rPh sb="94" eb="96">
      <t>テイシュツ</t>
    </rPh>
    <phoneticPr fontId="11"/>
  </si>
  <si>
    <t>補助条件：補助条件は前項の他、次のとおりとする。
・補助事業で取得等した財産について、善良な管理者の注意をもって管理しなければならい。</t>
    <rPh sb="0" eb="4">
      <t>ホジョジョウケン</t>
    </rPh>
    <rPh sb="5" eb="9">
      <t>ホジョジョウケン</t>
    </rPh>
    <rPh sb="10" eb="12">
      <t>ゼンコウ</t>
    </rPh>
    <rPh sb="13" eb="14">
      <t>ホカ</t>
    </rPh>
    <rPh sb="15" eb="16">
      <t>ツギ</t>
    </rPh>
    <rPh sb="26" eb="30">
      <t>ホジョジギョウ</t>
    </rPh>
    <rPh sb="31" eb="33">
      <t>シュトク</t>
    </rPh>
    <rPh sb="33" eb="34">
      <t>トウ</t>
    </rPh>
    <rPh sb="36" eb="38">
      <t>ザイサン</t>
    </rPh>
    <rPh sb="43" eb="45">
      <t>ゼンリョウ</t>
    </rPh>
    <rPh sb="46" eb="49">
      <t>カンリシャ</t>
    </rPh>
    <rPh sb="50" eb="52">
      <t>チュウイ</t>
    </rPh>
    <rPh sb="56" eb="58">
      <t>カンリ</t>
    </rPh>
    <phoneticPr fontId="9"/>
  </si>
  <si>
    <t>補助対象経費の区分ごとの補助対象経費の配分及びこれに対応する補助金の額は，次のとおりとする。</t>
    <rPh sb="0" eb="2">
      <t>ホジョ</t>
    </rPh>
    <rPh sb="2" eb="4">
      <t>タイショウ</t>
    </rPh>
    <rPh sb="4" eb="6">
      <t>ケイヒ</t>
    </rPh>
    <rPh sb="7" eb="9">
      <t>クブン</t>
    </rPh>
    <rPh sb="12" eb="14">
      <t>ホジョ</t>
    </rPh>
    <rPh sb="14" eb="16">
      <t>タイショウ</t>
    </rPh>
    <rPh sb="16" eb="18">
      <t>ケイヒ</t>
    </rPh>
    <rPh sb="19" eb="21">
      <t>ハイブン</t>
    </rPh>
    <rPh sb="21" eb="22">
      <t>オヨ</t>
    </rPh>
    <rPh sb="26" eb="28">
      <t>タイオウ</t>
    </rPh>
    <rPh sb="30" eb="33">
      <t>ホジョキン</t>
    </rPh>
    <rPh sb="34" eb="35">
      <t>ガク</t>
    </rPh>
    <rPh sb="37" eb="38">
      <t>ツギ</t>
    </rPh>
    <phoneticPr fontId="9"/>
  </si>
  <si>
    <r>
      <t>　令和　年　月　日付け　　第　号で申請のあった令和　年度教育支援体制整備事業費補助金（切れ目ない支援体制整備充実事業）については，補助金等に係る予算の執行の適正化に関する法律（昭和３０年法律第１７９号。以下「適正化法」という。）第６条の規定</t>
    </r>
    <r>
      <rPr>
        <sz val="11"/>
        <color rgb="FFFF0000"/>
        <rFont val="ＭＳ 明朝"/>
        <family val="1"/>
        <charset val="128"/>
      </rPr>
      <t>及び教育支援体制整備事業費補助金（切れ目ない支援体制整備充実事業）交付要綱（以下「交付要綱」という。）第５条</t>
    </r>
    <r>
      <rPr>
        <sz val="11"/>
        <rFont val="ＭＳ 明朝"/>
        <family val="1"/>
        <charset val="128"/>
      </rPr>
      <t>により，文部科学大臣より次のとおり交付決定する旨の連絡があったので同法第８条の規定により通知します。</t>
    </r>
    <rPh sb="1" eb="3">
      <t>レイワ</t>
    </rPh>
    <rPh sb="4" eb="5">
      <t>ネン</t>
    </rPh>
    <rPh sb="6" eb="7">
      <t>ツキ</t>
    </rPh>
    <rPh sb="8" eb="9">
      <t>ニチ</t>
    </rPh>
    <rPh sb="9" eb="10">
      <t>ツ</t>
    </rPh>
    <rPh sb="13" eb="14">
      <t>ダイ</t>
    </rPh>
    <rPh sb="15" eb="16">
      <t>ゴウ</t>
    </rPh>
    <rPh sb="17" eb="19">
      <t>シンセイ</t>
    </rPh>
    <rPh sb="23" eb="25">
      <t>レイワ</t>
    </rPh>
    <rPh sb="26" eb="28">
      <t>ネンド</t>
    </rPh>
    <rPh sb="28" eb="30">
      <t>キョウイク</t>
    </rPh>
    <rPh sb="30" eb="32">
      <t>シエン</t>
    </rPh>
    <rPh sb="32" eb="34">
      <t>タイセイ</t>
    </rPh>
    <rPh sb="34" eb="36">
      <t>セイビ</t>
    </rPh>
    <rPh sb="36" eb="37">
      <t>コト</t>
    </rPh>
    <rPh sb="52" eb="54">
      <t>セイビ</t>
    </rPh>
    <rPh sb="178" eb="180">
      <t>モンブ</t>
    </rPh>
    <rPh sb="180" eb="182">
      <t>カガク</t>
    </rPh>
    <rPh sb="182" eb="184">
      <t>ダイジン</t>
    </rPh>
    <rPh sb="186" eb="187">
      <t>ツギ</t>
    </rPh>
    <rPh sb="191" eb="193">
      <t>コウフ</t>
    </rPh>
    <rPh sb="193" eb="195">
      <t>ケッテイ</t>
    </rPh>
    <rPh sb="197" eb="198">
      <t>ムネ</t>
    </rPh>
    <rPh sb="199" eb="201">
      <t>レンラク</t>
    </rPh>
    <rPh sb="209" eb="210">
      <t>ダイ</t>
    </rPh>
    <rPh sb="211" eb="212">
      <t>ジョウ</t>
    </rPh>
    <rPh sb="213" eb="215">
      <t>キテイ</t>
    </rPh>
    <phoneticPr fontId="11"/>
  </si>
  <si>
    <t>補助期間：交付決定日から令和○年○月○日まで.</t>
    <rPh sb="0" eb="4">
      <t>ホジョキカン</t>
    </rPh>
    <rPh sb="5" eb="10">
      <t>コウフケッテイビ</t>
    </rPh>
    <rPh sb="12" eb="14">
      <t>レイワ</t>
    </rPh>
    <rPh sb="15" eb="16">
      <t>ネン</t>
    </rPh>
    <rPh sb="17" eb="18">
      <t>ガツ</t>
    </rPh>
    <rPh sb="19" eb="20">
      <t>ニチ</t>
    </rPh>
    <phoneticPr fontId="9"/>
  </si>
  <si>
    <t>必要事項：補助事業者は、補助金等適正化法及び同法施行令（昭和30年政令第255号）並びに交付要綱等に従わなければならない。</t>
    <phoneticPr fontId="9"/>
  </si>
  <si>
    <t>d</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</si>
</sst>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Red]\-#,##0.0"/>
  </numFmts>
  <fonts count="3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1"/>
      <color rgb="FFFF0000"/>
      <name val="ＭＳ 明朝"/>
      <family val="1"/>
      <charset val="128"/>
    </font>
    <font>
      <sz val="12"/>
      <name val="ＭＳ 明朝"/>
      <family val="1"/>
      <charset val="128"/>
    </font>
    <font>
      <sz val="11"/>
      <name val="ＭＳ Ｐゴシック"/>
      <family val="3"/>
      <charset val="128"/>
    </font>
    <font>
      <sz val="12"/>
      <name val="明朝"/>
      <family val="1"/>
      <charset val="128"/>
    </font>
    <font>
      <sz val="14"/>
      <name val="ＭＳ 明朝"/>
      <family val="1"/>
      <charset val="128"/>
    </font>
    <font>
      <sz val="11"/>
      <name val="ＭＳ Ｐゴシック"/>
      <family val="2"/>
      <scheme val="minor"/>
    </font>
    <font>
      <sz val="9"/>
      <name val="ＭＳ 明朝"/>
      <family val="1"/>
      <charset val="128"/>
    </font>
    <font>
      <sz val="11"/>
      <color theme="1"/>
      <name val="ＭＳ Ｐゴシック"/>
      <family val="2"/>
      <scheme val="minor"/>
    </font>
    <font>
      <b/>
      <sz val="14"/>
      <name val="ＭＳ 明朝"/>
      <family val="1"/>
      <charset val="128"/>
    </font>
    <font>
      <sz val="6"/>
      <name val="ＭＳ Ｐゴシック"/>
      <family val="2"/>
      <charset val="128"/>
    </font>
    <font>
      <sz val="11"/>
      <name val="ＭＳ Ｐゴシック"/>
      <family val="2"/>
      <charset val="128"/>
      <scheme val="minor"/>
    </font>
    <font>
      <sz val="11"/>
      <name val="ＭＳ Ｐゴシック"/>
      <family val="3"/>
      <charset val="128"/>
      <scheme val="minor"/>
    </font>
    <font>
      <sz val="48"/>
      <color theme="1"/>
      <name val="ＭＳ Ｐゴシック"/>
      <family val="3"/>
      <charset val="128"/>
      <scheme val="minor"/>
    </font>
    <font>
      <sz val="11"/>
      <color rgb="FFFF0000"/>
      <name val="ＭＳ Ｐゴシック"/>
      <family val="3"/>
      <charset val="128"/>
      <scheme val="minor"/>
    </font>
    <font>
      <strike/>
      <sz val="11"/>
      <name val="ＭＳ 明朝"/>
      <family val="1"/>
      <charset val="128"/>
    </font>
    <font>
      <sz val="10"/>
      <name val="ＭＳ 明朝"/>
      <family val="1"/>
      <charset val="128"/>
    </font>
    <font>
      <sz val="6"/>
      <name val="ＭＳ 明朝"/>
      <family val="1"/>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DCE6F1"/>
        <bgColor rgb="FF000000"/>
      </patternFill>
    </fill>
    <fill>
      <patternFill patternType="solid">
        <fgColor rgb="FFD9D9D9"/>
        <bgColor rgb="FF000000"/>
      </patternFill>
    </fill>
    <fill>
      <patternFill patternType="solid">
        <fgColor rgb="FFFFFFFF"/>
        <bgColor rgb="FF000000"/>
      </patternFill>
    </fill>
    <fill>
      <patternFill patternType="solid">
        <fgColor rgb="FFFFFF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diagonalDown="1">
      <left/>
      <right/>
      <top/>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right/>
      <top/>
      <bottom style="medium">
        <color indexed="64"/>
      </bottom>
      <diagonal style="thin">
        <color auto="1"/>
      </diagonal>
    </border>
  </borders>
  <cellStyleXfs count="20">
    <xf numFmtId="0" fontId="0" fillId="0" borderId="0"/>
    <xf numFmtId="0" fontId="8" fillId="0" borderId="0">
      <alignment vertical="center"/>
    </xf>
    <xf numFmtId="0" fontId="15" fillId="0" borderId="0">
      <alignment vertical="center"/>
    </xf>
    <xf numFmtId="0" fontId="16" fillId="0" borderId="0"/>
    <xf numFmtId="38" fontId="16" fillId="0" borderId="0" applyFont="0" applyFill="0" applyBorder="0" applyAlignment="0" applyProtection="0"/>
    <xf numFmtId="38" fontId="8" fillId="0" borderId="0" applyFont="0" applyFill="0" applyBorder="0" applyAlignment="0" applyProtection="0">
      <alignment vertical="center"/>
    </xf>
    <xf numFmtId="0" fontId="15" fillId="0" borderId="0"/>
    <xf numFmtId="38" fontId="15" fillId="0" borderId="0" applyFont="0" applyFill="0" applyBorder="0" applyAlignment="0" applyProtection="0"/>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0" fillId="0" borderId="0"/>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55">
    <xf numFmtId="0" fontId="0" fillId="0" borderId="0" xfId="0"/>
    <xf numFmtId="0" fontId="0" fillId="0" borderId="0" xfId="0" applyAlignment="1">
      <alignment vertical="center"/>
    </xf>
    <xf numFmtId="176" fontId="12" fillId="0" borderId="0" xfId="0" applyNumberFormat="1" applyFont="1" applyAlignment="1">
      <alignment vertical="center"/>
    </xf>
    <xf numFmtId="0" fontId="5" fillId="0" borderId="0" xfId="10">
      <alignment vertical="center"/>
    </xf>
    <xf numFmtId="176" fontId="12" fillId="0" borderId="0" xfId="12" applyNumberFormat="1" applyFont="1">
      <alignment vertical="center"/>
    </xf>
    <xf numFmtId="176" fontId="12" fillId="0" borderId="1" xfId="12" applyNumberFormat="1" applyFont="1" applyBorder="1" applyAlignment="1">
      <alignment horizontal="distributed" vertical="center" indent="1"/>
    </xf>
    <xf numFmtId="0" fontId="4" fillId="0" borderId="0" xfId="10" applyFont="1">
      <alignment vertical="center"/>
    </xf>
    <xf numFmtId="176" fontId="12" fillId="0" borderId="0" xfId="13" applyNumberFormat="1" applyFont="1">
      <alignment vertical="center"/>
    </xf>
    <xf numFmtId="0" fontId="18" fillId="3" borderId="10" xfId="0" applyFont="1" applyFill="1" applyBorder="1" applyAlignment="1">
      <alignment horizontal="center" vertical="center"/>
    </xf>
    <xf numFmtId="176" fontId="12" fillId="0" borderId="2" xfId="14" applyNumberFormat="1" applyFont="1" applyBorder="1" applyAlignment="1">
      <alignment vertical="center"/>
    </xf>
    <xf numFmtId="176" fontId="12" fillId="0" borderId="3" xfId="14" applyNumberFormat="1" applyFont="1" applyBorder="1" applyAlignment="1">
      <alignment vertical="center"/>
    </xf>
    <xf numFmtId="176" fontId="12" fillId="0" borderId="4" xfId="14" applyNumberFormat="1" applyFont="1" applyBorder="1" applyAlignment="1">
      <alignment vertical="center"/>
    </xf>
    <xf numFmtId="176" fontId="12" fillId="0" borderId="5" xfId="14" applyNumberFormat="1" applyFont="1" applyBorder="1" applyAlignment="1">
      <alignment vertical="center"/>
    </xf>
    <xf numFmtId="176" fontId="12" fillId="0" borderId="0" xfId="14" applyNumberFormat="1" applyFont="1" applyAlignment="1">
      <alignment vertical="center"/>
    </xf>
    <xf numFmtId="176" fontId="12" fillId="0" borderId="6" xfId="14" applyNumberFormat="1" applyFont="1" applyBorder="1" applyAlignment="1">
      <alignment vertical="center"/>
    </xf>
    <xf numFmtId="176" fontId="17" fillId="0" borderId="0" xfId="14" applyNumberFormat="1" applyFont="1" applyAlignment="1">
      <alignment vertical="center"/>
    </xf>
    <xf numFmtId="176" fontId="12" fillId="0" borderId="0" xfId="14" applyNumberFormat="1" applyFont="1" applyAlignment="1">
      <alignment horizontal="right" vertical="center"/>
    </xf>
    <xf numFmtId="176" fontId="12" fillId="0" borderId="1" xfId="14" applyNumberFormat="1" applyFont="1" applyBorder="1" applyAlignment="1">
      <alignment vertical="center"/>
    </xf>
    <xf numFmtId="176" fontId="12" fillId="0" borderId="1" xfId="14" applyNumberFormat="1" applyFont="1" applyBorder="1" applyAlignment="1">
      <alignment horizontal="center" vertical="center"/>
    </xf>
    <xf numFmtId="176" fontId="12" fillId="0" borderId="0" xfId="14" applyNumberFormat="1" applyFont="1" applyAlignment="1">
      <alignment horizontal="left" vertical="center" wrapText="1"/>
    </xf>
    <xf numFmtId="176" fontId="12" fillId="0" borderId="1" xfId="14" applyNumberFormat="1" applyFont="1" applyBorder="1" applyAlignment="1">
      <alignment horizontal="center" vertical="center" wrapText="1"/>
    </xf>
    <xf numFmtId="176" fontId="12" fillId="0" borderId="8" xfId="14" applyNumberFormat="1" applyFont="1" applyBorder="1" applyAlignment="1">
      <alignment horizontal="center" vertical="center"/>
    </xf>
    <xf numFmtId="176" fontId="12" fillId="0" borderId="27" xfId="14" applyNumberFormat="1" applyFont="1" applyBorder="1" applyAlignment="1">
      <alignment horizontal="center" vertical="center"/>
    </xf>
    <xf numFmtId="176" fontId="12" fillId="0" borderId="5" xfId="15" applyNumberFormat="1" applyFont="1" applyBorder="1">
      <alignment vertical="center"/>
    </xf>
    <xf numFmtId="176" fontId="12" fillId="0" borderId="0" xfId="15" applyNumberFormat="1" applyFont="1" applyAlignment="1">
      <alignment horizontal="left" vertical="center" wrapText="1"/>
    </xf>
    <xf numFmtId="176" fontId="12" fillId="0" borderId="6" xfId="15" applyNumberFormat="1" applyFont="1" applyBorder="1">
      <alignment vertical="center"/>
    </xf>
    <xf numFmtId="176" fontId="12" fillId="0" borderId="9" xfId="14" applyNumberFormat="1" applyFont="1" applyBorder="1" applyAlignment="1">
      <alignment vertical="center"/>
    </xf>
    <xf numFmtId="176" fontId="12" fillId="0" borderId="10" xfId="14" applyNumberFormat="1" applyFont="1" applyBorder="1" applyAlignment="1">
      <alignment vertical="center"/>
    </xf>
    <xf numFmtId="176" fontId="12" fillId="0" borderId="11" xfId="14" applyNumberFormat="1" applyFont="1" applyBorder="1" applyAlignment="1">
      <alignment vertical="center"/>
    </xf>
    <xf numFmtId="176" fontId="13" fillId="0" borderId="0" xfId="15" applyNumberFormat="1" applyFont="1">
      <alignment vertical="center"/>
    </xf>
    <xf numFmtId="176" fontId="13" fillId="0" borderId="0" xfId="15" applyNumberFormat="1" applyFont="1" applyAlignment="1">
      <alignment horizontal="left" vertical="center" wrapText="1"/>
    </xf>
    <xf numFmtId="0" fontId="2" fillId="0" borderId="0" xfId="10" applyFont="1">
      <alignment vertical="center"/>
    </xf>
    <xf numFmtId="0" fontId="23" fillId="0" borderId="0" xfId="10" applyFont="1">
      <alignment vertical="center"/>
    </xf>
    <xf numFmtId="0" fontId="24" fillId="0" borderId="0" xfId="10" applyFont="1">
      <alignment vertical="center"/>
    </xf>
    <xf numFmtId="176" fontId="12" fillId="0" borderId="0" xfId="15" applyNumberFormat="1" applyFont="1">
      <alignment vertical="center"/>
    </xf>
    <xf numFmtId="176" fontId="14" fillId="0" borderId="0" xfId="15" applyNumberFormat="1" applyFont="1">
      <alignment vertical="center"/>
    </xf>
    <xf numFmtId="176" fontId="12" fillId="0" borderId="1" xfId="15" applyNumberFormat="1" applyFont="1" applyBorder="1">
      <alignment vertical="center"/>
    </xf>
    <xf numFmtId="176" fontId="12" fillId="0" borderId="1" xfId="15" applyNumberFormat="1" applyFont="1" applyBorder="1" applyAlignment="1">
      <alignment horizontal="center" vertical="center" wrapText="1"/>
    </xf>
    <xf numFmtId="176" fontId="12" fillId="0" borderId="1" xfId="15" applyNumberFormat="1" applyFont="1" applyBorder="1" applyAlignment="1">
      <alignment horizontal="center" vertical="center"/>
    </xf>
    <xf numFmtId="176" fontId="12" fillId="0" borderId="8" xfId="15" applyNumberFormat="1" applyFont="1" applyBorder="1" applyAlignment="1">
      <alignment horizontal="center" vertical="center"/>
    </xf>
    <xf numFmtId="176" fontId="12" fillId="0" borderId="1" xfId="13" applyNumberFormat="1" applyFont="1" applyBorder="1" applyAlignment="1">
      <alignment horizontal="center" vertical="center"/>
    </xf>
    <xf numFmtId="176" fontId="12" fillId="0" borderId="1" xfId="13" applyNumberFormat="1" applyFont="1" applyBorder="1">
      <alignment vertical="center"/>
    </xf>
    <xf numFmtId="176" fontId="12" fillId="0" borderId="30" xfId="15" applyNumberFormat="1" applyFont="1" applyBorder="1" applyAlignment="1">
      <alignment horizontal="center" vertical="center"/>
    </xf>
    <xf numFmtId="176" fontId="12" fillId="0" borderId="30" xfId="13" applyNumberFormat="1" applyFont="1" applyBorder="1">
      <alignment vertical="center"/>
    </xf>
    <xf numFmtId="176" fontId="12" fillId="4" borderId="1" xfId="14" applyNumberFormat="1" applyFont="1" applyFill="1" applyBorder="1" applyAlignment="1">
      <alignment horizontal="center" vertical="center"/>
    </xf>
    <xf numFmtId="176" fontId="19" fillId="5" borderId="21" xfId="14" applyNumberFormat="1" applyFont="1" applyFill="1" applyBorder="1" applyAlignment="1">
      <alignment horizontal="center" vertical="center" wrapText="1"/>
    </xf>
    <xf numFmtId="176" fontId="19" fillId="5" borderId="22" xfId="14" applyNumberFormat="1" applyFont="1" applyFill="1" applyBorder="1" applyAlignment="1">
      <alignment horizontal="center" vertical="center" wrapText="1"/>
    </xf>
    <xf numFmtId="176" fontId="12" fillId="4" borderId="23" xfId="14" applyNumberFormat="1" applyFont="1" applyFill="1" applyBorder="1" applyAlignment="1">
      <alignment horizontal="center" vertical="center"/>
    </xf>
    <xf numFmtId="176" fontId="12" fillId="4" borderId="24" xfId="14" applyNumberFormat="1" applyFont="1" applyFill="1" applyBorder="1" applyAlignment="1">
      <alignment horizontal="center" vertical="center"/>
    </xf>
    <xf numFmtId="176" fontId="12" fillId="4" borderId="25" xfId="14" applyNumberFormat="1" applyFont="1" applyFill="1" applyBorder="1" applyAlignment="1">
      <alignment horizontal="center" vertical="center"/>
    </xf>
    <xf numFmtId="176" fontId="12" fillId="4" borderId="26" xfId="14" applyNumberFormat="1" applyFont="1" applyFill="1" applyBorder="1" applyAlignment="1">
      <alignment horizontal="center" vertical="center"/>
    </xf>
    <xf numFmtId="176" fontId="12" fillId="5" borderId="28" xfId="14" applyNumberFormat="1" applyFont="1" applyFill="1" applyBorder="1" applyAlignment="1">
      <alignment horizontal="center" vertical="center"/>
    </xf>
    <xf numFmtId="176" fontId="12" fillId="5" borderId="29" xfId="14" applyNumberFormat="1" applyFont="1" applyFill="1" applyBorder="1" applyAlignment="1">
      <alignment horizontal="center" vertical="center"/>
    </xf>
    <xf numFmtId="176" fontId="12" fillId="4" borderId="1" xfId="14" applyNumberFormat="1" applyFont="1" applyFill="1" applyBorder="1" applyAlignment="1" applyProtection="1">
      <alignment horizontal="center" vertical="center"/>
      <protection locked="0"/>
    </xf>
    <xf numFmtId="176" fontId="12" fillId="4" borderId="1" xfId="15" applyNumberFormat="1" applyFont="1" applyFill="1" applyBorder="1" applyAlignment="1" applyProtection="1">
      <alignment horizontal="center" vertical="center"/>
      <protection locked="0"/>
    </xf>
    <xf numFmtId="176" fontId="12" fillId="4" borderId="1" xfId="15" applyNumberFormat="1" applyFont="1" applyFill="1" applyBorder="1" applyAlignment="1">
      <alignment horizontal="left" vertical="center" wrapText="1"/>
    </xf>
    <xf numFmtId="176" fontId="12" fillId="0" borderId="19" xfId="14" applyNumberFormat="1" applyFont="1" applyBorder="1" applyAlignment="1">
      <alignment vertical="center"/>
    </xf>
    <xf numFmtId="176" fontId="12" fillId="0" borderId="0" xfId="14" applyNumberFormat="1" applyFont="1" applyAlignment="1">
      <alignment vertical="center" wrapText="1"/>
    </xf>
    <xf numFmtId="176" fontId="12" fillId="0" borderId="0" xfId="16" applyNumberFormat="1" applyFont="1">
      <alignment vertical="center"/>
    </xf>
    <xf numFmtId="176" fontId="12" fillId="0" borderId="0" xfId="17" applyNumberFormat="1" applyFont="1">
      <alignment vertical="center"/>
    </xf>
    <xf numFmtId="176" fontId="12" fillId="0" borderId="1" xfId="17" applyNumberFormat="1" applyFont="1" applyBorder="1" applyAlignment="1">
      <alignment horizontal="center" vertical="center"/>
    </xf>
    <xf numFmtId="176" fontId="12" fillId="0" borderId="1" xfId="17" applyNumberFormat="1" applyFont="1" applyBorder="1">
      <alignment vertical="center"/>
    </xf>
    <xf numFmtId="176" fontId="12" fillId="0" borderId="30" xfId="17" applyNumberFormat="1" applyFont="1" applyBorder="1">
      <alignment vertical="center"/>
    </xf>
    <xf numFmtId="176" fontId="12" fillId="0" borderId="0" xfId="15" applyNumberFormat="1" applyFont="1" applyAlignment="1">
      <alignment horizontal="left" vertical="center"/>
    </xf>
    <xf numFmtId="176" fontId="12" fillId="0" borderId="1" xfId="16" applyNumberFormat="1" applyFont="1" applyBorder="1" applyAlignment="1">
      <alignment horizontal="distributed" vertical="center" indent="1"/>
    </xf>
    <xf numFmtId="176" fontId="12" fillId="4" borderId="23" xfId="14" applyNumberFormat="1" applyFont="1" applyFill="1" applyBorder="1" applyAlignment="1" applyProtection="1">
      <alignment horizontal="center" vertical="center"/>
      <protection locked="0"/>
    </xf>
    <xf numFmtId="176" fontId="12" fillId="4" borderId="24" xfId="14" applyNumberFormat="1" applyFont="1" applyFill="1" applyBorder="1" applyAlignment="1" applyProtection="1">
      <alignment horizontal="center" vertical="center"/>
      <protection locked="0"/>
    </xf>
    <xf numFmtId="176" fontId="12" fillId="4" borderId="25" xfId="14" applyNumberFormat="1" applyFont="1" applyFill="1" applyBorder="1" applyAlignment="1" applyProtection="1">
      <alignment horizontal="center" vertical="center"/>
      <protection locked="0"/>
    </xf>
    <xf numFmtId="176" fontId="12" fillId="4" borderId="26" xfId="14" applyNumberFormat="1" applyFont="1" applyFill="1" applyBorder="1" applyAlignment="1" applyProtection="1">
      <alignment horizontal="center" vertical="center"/>
      <protection locked="0"/>
    </xf>
    <xf numFmtId="176" fontId="13" fillId="0" borderId="0" xfId="15" applyNumberFormat="1" applyFont="1" applyAlignment="1">
      <alignment horizontal="left" vertical="center"/>
    </xf>
    <xf numFmtId="176" fontId="13" fillId="6" borderId="1" xfId="15" applyNumberFormat="1" applyFont="1" applyFill="1" applyBorder="1" applyAlignment="1" applyProtection="1">
      <alignment horizontal="center" vertical="center"/>
      <protection locked="0"/>
    </xf>
    <xf numFmtId="176" fontId="13" fillId="0" borderId="0" xfId="15" applyNumberFormat="1" applyFont="1" applyAlignment="1">
      <alignment horizontal="center" vertical="center" wrapText="1"/>
    </xf>
    <xf numFmtId="176" fontId="13" fillId="0" borderId="0" xfId="15" applyNumberFormat="1" applyFont="1" applyAlignment="1">
      <alignment horizontal="left" vertical="center" indent="1"/>
    </xf>
    <xf numFmtId="176" fontId="13" fillId="0" borderId="0" xfId="14" applyNumberFormat="1" applyFont="1" applyAlignment="1">
      <alignment vertical="center"/>
    </xf>
    <xf numFmtId="176" fontId="13" fillId="0" borderId="0" xfId="14" applyNumberFormat="1" applyFont="1" applyAlignment="1">
      <alignment horizontal="right" vertical="center"/>
    </xf>
    <xf numFmtId="176" fontId="13" fillId="0" borderId="1" xfId="14" applyNumberFormat="1" applyFont="1" applyBorder="1" applyAlignment="1">
      <alignment vertical="center"/>
    </xf>
    <xf numFmtId="176" fontId="13" fillId="0" borderId="1" xfId="14" applyNumberFormat="1" applyFont="1" applyBorder="1" applyAlignment="1">
      <alignment horizontal="center" vertical="center"/>
    </xf>
    <xf numFmtId="176" fontId="13" fillId="4" borderId="1" xfId="14" applyNumberFormat="1" applyFont="1" applyFill="1" applyBorder="1" applyAlignment="1" applyProtection="1">
      <alignment horizontal="center" vertical="center"/>
      <protection locked="0"/>
    </xf>
    <xf numFmtId="176" fontId="13" fillId="0" borderId="0" xfId="14" applyNumberFormat="1" applyFont="1" applyAlignment="1">
      <alignment vertical="center" wrapText="1"/>
    </xf>
    <xf numFmtId="176" fontId="13" fillId="0" borderId="17" xfId="14" applyNumberFormat="1" applyFont="1" applyBorder="1" applyAlignment="1">
      <alignment vertical="center"/>
    </xf>
    <xf numFmtId="176" fontId="12" fillId="0" borderId="1" xfId="15" applyNumberFormat="1" applyFont="1" applyBorder="1" applyAlignment="1" applyProtection="1">
      <alignment horizontal="center" vertical="center"/>
      <protection locked="0"/>
    </xf>
    <xf numFmtId="176" fontId="12" fillId="0" borderId="1" xfId="15" applyNumberFormat="1" applyFont="1" applyBorder="1" applyAlignment="1" applyProtection="1">
      <alignment horizontal="left" vertical="center" wrapText="1"/>
      <protection locked="0"/>
    </xf>
    <xf numFmtId="0" fontId="1" fillId="0" borderId="0" xfId="16">
      <alignment vertical="center"/>
    </xf>
    <xf numFmtId="38" fontId="0" fillId="0" borderId="0" xfId="18" applyFont="1">
      <alignment vertical="center"/>
    </xf>
    <xf numFmtId="177" fontId="0" fillId="0" borderId="0" xfId="18" applyNumberFormat="1" applyFont="1">
      <alignment vertical="center"/>
    </xf>
    <xf numFmtId="0" fontId="26" fillId="0" borderId="5" xfId="16" applyFont="1" applyBorder="1">
      <alignment vertical="center"/>
    </xf>
    <xf numFmtId="0" fontId="26" fillId="0" borderId="0" xfId="16" applyFont="1">
      <alignment vertical="center"/>
    </xf>
    <xf numFmtId="38" fontId="26" fillId="0" borderId="0" xfId="18" applyFont="1" applyBorder="1">
      <alignment vertical="center"/>
    </xf>
    <xf numFmtId="177" fontId="26" fillId="0" borderId="0" xfId="18" applyNumberFormat="1" applyFont="1" applyBorder="1">
      <alignment vertical="center"/>
    </xf>
    <xf numFmtId="0" fontId="26" fillId="0" borderId="6" xfId="16" applyFont="1" applyBorder="1">
      <alignment vertical="center"/>
    </xf>
    <xf numFmtId="0" fontId="26" fillId="0" borderId="0" xfId="16" applyFont="1" applyProtection="1">
      <alignment vertical="center"/>
      <protection locked="0"/>
    </xf>
    <xf numFmtId="38" fontId="26" fillId="0" borderId="0" xfId="18" applyFont="1" applyBorder="1" applyProtection="1">
      <alignment vertical="center"/>
      <protection locked="0"/>
    </xf>
    <xf numFmtId="177" fontId="26" fillId="0" borderId="0" xfId="18" applyNumberFormat="1" applyFont="1" applyBorder="1" applyProtection="1">
      <alignment vertical="center"/>
      <protection locked="0"/>
    </xf>
    <xf numFmtId="0" fontId="26" fillId="0" borderId="9" xfId="16" applyFont="1" applyBorder="1">
      <alignment vertical="center"/>
    </xf>
    <xf numFmtId="0" fontId="26" fillId="0" borderId="39" xfId="0" applyFont="1" applyBorder="1" applyAlignment="1">
      <alignment vertical="center"/>
    </xf>
    <xf numFmtId="38" fontId="26" fillId="0" borderId="10" xfId="0" applyNumberFormat="1" applyFont="1" applyBorder="1" applyAlignment="1">
      <alignment vertical="center"/>
    </xf>
    <xf numFmtId="177" fontId="26" fillId="0" borderId="10" xfId="0" applyNumberFormat="1" applyFont="1" applyBorder="1" applyAlignment="1">
      <alignment vertical="center"/>
    </xf>
    <xf numFmtId="0" fontId="26" fillId="0" borderId="10" xfId="0" applyFont="1" applyBorder="1" applyAlignment="1">
      <alignment vertical="center"/>
    </xf>
    <xf numFmtId="0" fontId="26" fillId="0" borderId="11" xfId="16" applyFont="1" applyBorder="1">
      <alignment vertical="center"/>
    </xf>
    <xf numFmtId="38" fontId="26" fillId="0" borderId="0" xfId="18" applyFont="1">
      <alignment vertical="center"/>
    </xf>
    <xf numFmtId="177" fontId="26" fillId="0" borderId="0" xfId="18" applyNumberFormat="1" applyFont="1">
      <alignment vertical="center"/>
    </xf>
    <xf numFmtId="0" fontId="26" fillId="0" borderId="0" xfId="16" applyFont="1" applyAlignment="1">
      <alignment horizontal="center" vertical="center"/>
    </xf>
    <xf numFmtId="38" fontId="26" fillId="0" borderId="0" xfId="18" applyFont="1" applyProtection="1">
      <alignment vertical="center"/>
      <protection locked="0"/>
    </xf>
    <xf numFmtId="177" fontId="26" fillId="0" borderId="0" xfId="18" applyNumberFormat="1" applyFont="1" applyProtection="1">
      <alignment vertical="center"/>
      <protection locked="0"/>
    </xf>
    <xf numFmtId="38" fontId="26" fillId="0" borderId="0" xfId="18" applyFont="1" applyProtection="1">
      <alignment vertical="center"/>
    </xf>
    <xf numFmtId="0" fontId="26" fillId="0" borderId="35" xfId="16" applyFont="1" applyBorder="1">
      <alignment vertical="center"/>
    </xf>
    <xf numFmtId="38" fontId="26" fillId="0" borderId="0" xfId="16" applyNumberFormat="1" applyFont="1">
      <alignment vertical="center"/>
    </xf>
    <xf numFmtId="177" fontId="26" fillId="0" borderId="0" xfId="16" applyNumberFormat="1" applyFont="1">
      <alignment vertical="center"/>
    </xf>
    <xf numFmtId="0" fontId="12" fillId="0" borderId="2" xfId="16" applyFont="1" applyBorder="1">
      <alignment vertical="center"/>
    </xf>
    <xf numFmtId="0" fontId="12" fillId="0" borderId="3" xfId="16" applyFont="1" applyBorder="1">
      <alignment vertical="center"/>
    </xf>
    <xf numFmtId="0" fontId="12" fillId="0" borderId="4" xfId="16" applyFont="1" applyBorder="1">
      <alignment vertical="center"/>
    </xf>
    <xf numFmtId="0" fontId="12" fillId="0" borderId="0" xfId="16" applyFont="1">
      <alignment vertical="center"/>
    </xf>
    <xf numFmtId="0" fontId="12" fillId="0" borderId="5" xfId="16" applyFont="1" applyBorder="1">
      <alignment vertical="center"/>
    </xf>
    <xf numFmtId="0" fontId="12" fillId="0" borderId="6" xfId="16" applyFont="1" applyBorder="1">
      <alignment vertical="center"/>
    </xf>
    <xf numFmtId="0" fontId="27" fillId="0" borderId="0" xfId="16" applyFont="1">
      <alignment vertical="center"/>
    </xf>
    <xf numFmtId="0" fontId="12" fillId="0" borderId="0" xfId="16" applyFont="1" applyAlignment="1">
      <alignment horizontal="right" vertical="center"/>
    </xf>
    <xf numFmtId="0" fontId="12" fillId="0" borderId="6" xfId="16" applyFont="1" applyBorder="1" applyAlignment="1">
      <alignment horizontal="right" vertical="center"/>
    </xf>
    <xf numFmtId="0" fontId="12" fillId="0" borderId="6" xfId="16" applyFont="1" applyBorder="1" applyAlignment="1">
      <alignment horizontal="left" vertical="top" wrapText="1"/>
    </xf>
    <xf numFmtId="38" fontId="12" fillId="0" borderId="0" xfId="19" applyFont="1" applyBorder="1" applyAlignment="1">
      <alignment vertical="center"/>
    </xf>
    <xf numFmtId="0" fontId="27" fillId="0" borderId="5" xfId="16" applyFont="1" applyBorder="1">
      <alignment vertical="center"/>
    </xf>
    <xf numFmtId="0" fontId="27" fillId="0" borderId="6" xfId="16" applyFont="1" applyBorder="1">
      <alignment vertical="center"/>
    </xf>
    <xf numFmtId="0" fontId="27" fillId="0" borderId="0" xfId="16" applyFont="1" applyAlignment="1">
      <alignment horizontal="left" vertical="top" wrapText="1"/>
    </xf>
    <xf numFmtId="0" fontId="27" fillId="0" borderId="6" xfId="16" applyFont="1" applyBorder="1" applyAlignment="1">
      <alignment horizontal="left" vertical="top" wrapText="1"/>
    </xf>
    <xf numFmtId="0" fontId="27" fillId="0" borderId="0" xfId="16" applyFont="1" applyAlignment="1">
      <alignment vertical="top" wrapText="1"/>
    </xf>
    <xf numFmtId="0" fontId="12" fillId="0" borderId="9" xfId="16" applyFont="1" applyBorder="1">
      <alignment vertical="center"/>
    </xf>
    <xf numFmtId="0" fontId="12" fillId="0" borderId="10" xfId="16" applyFont="1" applyBorder="1">
      <alignment vertical="center"/>
    </xf>
    <xf numFmtId="0" fontId="12" fillId="0" borderId="11" xfId="16" applyFont="1" applyBorder="1">
      <alignment vertical="center"/>
    </xf>
    <xf numFmtId="176" fontId="12" fillId="0" borderId="2" xfId="16" applyNumberFormat="1" applyFont="1" applyBorder="1">
      <alignment vertical="center"/>
    </xf>
    <xf numFmtId="176" fontId="12" fillId="0" borderId="3" xfId="16" applyNumberFormat="1" applyFont="1" applyBorder="1">
      <alignment vertical="center"/>
    </xf>
    <xf numFmtId="176" fontId="12" fillId="0" borderId="4" xfId="16" applyNumberFormat="1" applyFont="1" applyBorder="1">
      <alignment vertical="center"/>
    </xf>
    <xf numFmtId="176" fontId="12" fillId="0" borderId="5" xfId="16" applyNumberFormat="1" applyFont="1" applyBorder="1">
      <alignment vertical="center"/>
    </xf>
    <xf numFmtId="176" fontId="12" fillId="0" borderId="6" xfId="16" applyNumberFormat="1" applyFont="1" applyBorder="1">
      <alignment vertical="center"/>
    </xf>
    <xf numFmtId="0" fontId="1" fillId="0" borderId="0" xfId="10" applyFont="1">
      <alignment vertical="center"/>
    </xf>
    <xf numFmtId="0" fontId="13" fillId="0" borderId="5" xfId="16" applyFont="1" applyBorder="1">
      <alignment vertical="center"/>
    </xf>
    <xf numFmtId="0" fontId="13" fillId="0" borderId="0" xfId="0" applyFont="1" applyAlignment="1">
      <alignment horizontal="left" vertical="top" wrapText="1"/>
    </xf>
    <xf numFmtId="0" fontId="13" fillId="0" borderId="6" xfId="0" applyFont="1" applyBorder="1" applyAlignment="1">
      <alignment vertical="top" wrapText="1"/>
    </xf>
    <xf numFmtId="0" fontId="13" fillId="0" borderId="0" xfId="16" applyFont="1">
      <alignment vertical="center"/>
    </xf>
    <xf numFmtId="0" fontId="13" fillId="0" borderId="6" xfId="16" applyFont="1" applyBorder="1">
      <alignment vertical="center"/>
    </xf>
    <xf numFmtId="38" fontId="13" fillId="0" borderId="0" xfId="19" applyFont="1" applyFill="1" applyBorder="1" applyAlignment="1">
      <alignment vertical="center"/>
    </xf>
    <xf numFmtId="0" fontId="13" fillId="0" borderId="6" xfId="16" applyFont="1" applyBorder="1" applyAlignment="1">
      <alignment vertical="top" wrapText="1"/>
    </xf>
    <xf numFmtId="176" fontId="12" fillId="0" borderId="5" xfId="16" applyNumberFormat="1" applyFont="1" applyBorder="1" applyAlignment="1">
      <alignment vertical="center" wrapText="1"/>
    </xf>
    <xf numFmtId="176" fontId="12" fillId="0" borderId="0" xfId="16" applyNumberFormat="1" applyFont="1" applyAlignment="1">
      <alignment vertical="center" wrapText="1"/>
    </xf>
    <xf numFmtId="176" fontId="12" fillId="0" borderId="6" xfId="16" applyNumberFormat="1" applyFont="1" applyBorder="1" applyAlignment="1">
      <alignment vertical="center" wrapText="1"/>
    </xf>
    <xf numFmtId="49" fontId="12" fillId="2" borderId="1" xfId="16" applyNumberFormat="1" applyFont="1" applyFill="1" applyBorder="1" applyAlignment="1">
      <alignment horizontal="center" vertical="center"/>
    </xf>
    <xf numFmtId="176" fontId="12" fillId="2" borderId="1" xfId="16" applyNumberFormat="1" applyFont="1" applyFill="1" applyBorder="1" applyAlignment="1">
      <alignment horizontal="left" vertical="center"/>
    </xf>
    <xf numFmtId="0" fontId="19" fillId="0" borderId="1" xfId="16" applyFont="1" applyBorder="1" applyAlignment="1">
      <alignment horizontal="left" vertical="center" wrapText="1"/>
    </xf>
    <xf numFmtId="176" fontId="12" fillId="2" borderId="1" xfId="16" applyNumberFormat="1" applyFont="1" applyFill="1" applyBorder="1" applyAlignment="1">
      <alignment horizontal="center" vertical="center"/>
    </xf>
    <xf numFmtId="176" fontId="12" fillId="0" borderId="1" xfId="16" applyNumberFormat="1" applyFont="1" applyBorder="1" applyAlignment="1">
      <alignment horizontal="center" vertical="center"/>
    </xf>
    <xf numFmtId="0" fontId="13" fillId="0" borderId="0" xfId="16" applyFont="1" applyAlignment="1">
      <alignment horizontal="left" vertical="top" wrapText="1"/>
    </xf>
    <xf numFmtId="0" fontId="12" fillId="0" borderId="0" xfId="16" applyFont="1" applyAlignment="1">
      <alignment horizontal="left" vertical="top" wrapText="1"/>
    </xf>
    <xf numFmtId="0" fontId="12" fillId="0" borderId="6" xfId="16" applyFont="1" applyBorder="1" applyAlignment="1">
      <alignment horizontal="left" vertical="top" wrapText="1"/>
    </xf>
    <xf numFmtId="0" fontId="12" fillId="0" borderId="0" xfId="16" applyFont="1">
      <alignment vertical="center"/>
    </xf>
    <xf numFmtId="0" fontId="12" fillId="0" borderId="6" xfId="16" applyFont="1" applyBorder="1">
      <alignment vertical="center"/>
    </xf>
    <xf numFmtId="0" fontId="27" fillId="0" borderId="0" xfId="16" applyFont="1" applyAlignment="1">
      <alignment horizontal="left" vertical="top" wrapText="1"/>
    </xf>
    <xf numFmtId="0" fontId="27" fillId="0" borderId="6" xfId="16" applyFont="1" applyBorder="1" applyAlignment="1">
      <alignment horizontal="left" vertical="top" wrapText="1"/>
    </xf>
    <xf numFmtId="0" fontId="28" fillId="0" borderId="1" xfId="16" applyFont="1" applyBorder="1" applyAlignment="1">
      <alignment horizontal="center" vertical="center"/>
    </xf>
    <xf numFmtId="0" fontId="1" fillId="3" borderId="9" xfId="16" applyFill="1" applyBorder="1" applyAlignment="1">
      <alignment horizontal="center" vertical="center"/>
    </xf>
    <xf numFmtId="0" fontId="1" fillId="3" borderId="10" xfId="16" applyFill="1" applyBorder="1" applyAlignment="1">
      <alignment horizontal="center" vertical="center"/>
    </xf>
    <xf numFmtId="176" fontId="12" fillId="2" borderId="1" xfId="16" applyNumberFormat="1" applyFont="1" applyFill="1" applyBorder="1" applyAlignment="1">
      <alignment horizontal="distributed" vertical="center" shrinkToFit="1"/>
    </xf>
    <xf numFmtId="176" fontId="12" fillId="0" borderId="5" xfId="16" applyNumberFormat="1" applyFont="1" applyBorder="1" applyAlignment="1">
      <alignment horizontal="center" vertical="center"/>
    </xf>
    <xf numFmtId="176" fontId="12" fillId="0" borderId="0" xfId="16" applyNumberFormat="1" applyFont="1" applyAlignment="1">
      <alignment horizontal="center" vertical="center"/>
    </xf>
    <xf numFmtId="176" fontId="12" fillId="0" borderId="6" xfId="16" applyNumberFormat="1" applyFont="1" applyBorder="1" applyAlignment="1">
      <alignment horizontal="center" vertical="center"/>
    </xf>
    <xf numFmtId="38" fontId="12" fillId="2" borderId="1" xfId="19" applyFont="1" applyFill="1" applyBorder="1" applyAlignment="1">
      <alignment vertical="center"/>
    </xf>
    <xf numFmtId="176" fontId="29" fillId="0" borderId="1" xfId="16" applyNumberFormat="1" applyFont="1" applyBorder="1" applyAlignment="1">
      <alignment horizontal="center" vertical="center"/>
    </xf>
    <xf numFmtId="0" fontId="12" fillId="0" borderId="0" xfId="0" applyFont="1" applyAlignment="1">
      <alignment horizontal="left" vertical="top" wrapText="1"/>
    </xf>
    <xf numFmtId="0" fontId="12" fillId="0" borderId="6" xfId="0" applyFont="1" applyBorder="1" applyAlignment="1">
      <alignment horizontal="left" vertical="top" wrapText="1"/>
    </xf>
    <xf numFmtId="0" fontId="13" fillId="0" borderId="0" xfId="0" applyFont="1" applyAlignment="1">
      <alignment horizontal="left" vertical="top" wrapText="1"/>
    </xf>
    <xf numFmtId="0" fontId="13" fillId="0" borderId="0" xfId="16" applyFont="1">
      <alignment vertical="center"/>
    </xf>
    <xf numFmtId="38" fontId="13" fillId="7" borderId="1" xfId="19" applyFont="1" applyFill="1" applyBorder="1" applyAlignment="1">
      <alignment vertical="center"/>
    </xf>
    <xf numFmtId="0" fontId="13" fillId="0" borderId="0" xfId="16" applyFont="1" applyAlignment="1">
      <alignment horizontal="left"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176" fontId="12" fillId="4" borderId="31" xfId="14" applyNumberFormat="1" applyFont="1" applyFill="1" applyBorder="1" applyAlignment="1">
      <alignment horizontal="center" vertical="center"/>
    </xf>
    <xf numFmtId="176" fontId="12" fillId="4" borderId="32" xfId="14" applyNumberFormat="1" applyFont="1" applyFill="1" applyBorder="1" applyAlignment="1">
      <alignment horizontal="center" vertical="center"/>
    </xf>
    <xf numFmtId="176" fontId="12" fillId="4" borderId="33" xfId="14" applyNumberFormat="1" applyFont="1" applyFill="1" applyBorder="1" applyAlignment="1">
      <alignment horizontal="center" vertical="center"/>
    </xf>
    <xf numFmtId="176" fontId="12" fillId="4" borderId="1" xfId="14" applyNumberFormat="1" applyFont="1" applyFill="1" applyBorder="1" applyAlignment="1" applyProtection="1">
      <alignment horizontal="center" vertical="center"/>
      <protection locked="0"/>
    </xf>
    <xf numFmtId="176" fontId="12" fillId="0" borderId="1" xfId="14" applyNumberFormat="1" applyFont="1" applyBorder="1" applyAlignment="1">
      <alignment horizontal="center" vertical="center"/>
    </xf>
    <xf numFmtId="176" fontId="12" fillId="0" borderId="0" xfId="14" applyNumberFormat="1" applyFont="1" applyAlignment="1">
      <alignment horizontal="left" vertical="center" wrapText="1"/>
    </xf>
    <xf numFmtId="176" fontId="12" fillId="4" borderId="8" xfId="12" applyNumberFormat="1" applyFont="1" applyFill="1" applyBorder="1" applyAlignment="1">
      <alignment horizontal="center" vertical="center"/>
    </xf>
    <xf numFmtId="176" fontId="12" fillId="4" borderId="7" xfId="12" applyNumberFormat="1" applyFont="1" applyFill="1" applyBorder="1" applyAlignment="1">
      <alignment horizontal="center" vertical="center"/>
    </xf>
    <xf numFmtId="176" fontId="12" fillId="4" borderId="8" xfId="14" applyNumberFormat="1" applyFont="1" applyFill="1" applyBorder="1" applyAlignment="1" applyProtection="1">
      <alignment horizontal="center" vertical="center"/>
      <protection locked="0"/>
    </xf>
    <xf numFmtId="176" fontId="12" fillId="4" borderId="13" xfId="14" applyNumberFormat="1" applyFont="1" applyFill="1" applyBorder="1" applyAlignment="1" applyProtection="1">
      <alignment horizontal="center" vertical="center"/>
      <protection locked="0"/>
    </xf>
    <xf numFmtId="176" fontId="12" fillId="4" borderId="7" xfId="14" applyNumberFormat="1" applyFont="1" applyFill="1" applyBorder="1" applyAlignment="1" applyProtection="1">
      <alignment horizontal="center" vertical="center"/>
      <protection locked="0"/>
    </xf>
    <xf numFmtId="176" fontId="21" fillId="0" borderId="5" xfId="14" applyNumberFormat="1" applyFont="1" applyBorder="1" applyAlignment="1">
      <alignment horizontal="center" vertical="center"/>
    </xf>
    <xf numFmtId="176" fontId="21" fillId="0" borderId="0" xfId="14" applyNumberFormat="1" applyFont="1" applyAlignment="1">
      <alignment horizontal="center" vertical="center"/>
    </xf>
    <xf numFmtId="176" fontId="21" fillId="0" borderId="6" xfId="14" applyNumberFormat="1" applyFont="1" applyBorder="1" applyAlignment="1">
      <alignment horizontal="center" vertical="center"/>
    </xf>
    <xf numFmtId="176" fontId="14" fillId="4" borderId="14" xfId="14" applyNumberFormat="1" applyFont="1" applyFill="1" applyBorder="1" applyAlignment="1" applyProtection="1">
      <alignment horizontal="left" vertical="top" wrapText="1"/>
      <protection locked="0"/>
    </xf>
    <xf numFmtId="176" fontId="14" fillId="4" borderId="17" xfId="14" applyNumberFormat="1" applyFont="1" applyFill="1" applyBorder="1" applyAlignment="1" applyProtection="1">
      <alignment horizontal="left" vertical="top" wrapText="1"/>
      <protection locked="0"/>
    </xf>
    <xf numFmtId="176" fontId="14" fillId="4" borderId="16" xfId="14" applyNumberFormat="1" applyFont="1" applyFill="1" applyBorder="1" applyAlignment="1" applyProtection="1">
      <alignment horizontal="left" vertical="top" wrapText="1"/>
      <protection locked="0"/>
    </xf>
    <xf numFmtId="176" fontId="14" fillId="4" borderId="18" xfId="14" applyNumberFormat="1" applyFont="1" applyFill="1" applyBorder="1" applyAlignment="1" applyProtection="1">
      <alignment horizontal="left" vertical="top" wrapText="1"/>
      <protection locked="0"/>
    </xf>
    <xf numFmtId="176" fontId="14" fillId="4" borderId="0" xfId="14" applyNumberFormat="1" applyFont="1" applyFill="1" applyAlignment="1" applyProtection="1">
      <alignment horizontal="left" vertical="top" wrapText="1"/>
      <protection locked="0"/>
    </xf>
    <xf numFmtId="176" fontId="14" fillId="4" borderId="19" xfId="14" applyNumberFormat="1" applyFont="1" applyFill="1" applyBorder="1" applyAlignment="1" applyProtection="1">
      <alignment horizontal="left" vertical="top" wrapText="1"/>
      <protection locked="0"/>
    </xf>
    <xf numFmtId="176" fontId="14" fillId="4" borderId="15" xfId="14" applyNumberFormat="1" applyFont="1" applyFill="1" applyBorder="1" applyAlignment="1" applyProtection="1">
      <alignment horizontal="left" vertical="top" wrapText="1"/>
      <protection locked="0"/>
    </xf>
    <xf numFmtId="176" fontId="14" fillId="4" borderId="12" xfId="14" applyNumberFormat="1" applyFont="1" applyFill="1" applyBorder="1" applyAlignment="1" applyProtection="1">
      <alignment horizontal="left" vertical="top" wrapText="1"/>
      <protection locked="0"/>
    </xf>
    <xf numFmtId="176" fontId="14" fillId="4" borderId="20" xfId="14" applyNumberFormat="1" applyFont="1" applyFill="1" applyBorder="1" applyAlignment="1" applyProtection="1">
      <alignment horizontal="left" vertical="top" wrapText="1"/>
      <protection locked="0"/>
    </xf>
    <xf numFmtId="176" fontId="12" fillId="0" borderId="0" xfId="15" applyNumberFormat="1" applyFont="1" applyAlignment="1">
      <alignment horizontal="left" vertical="center" wrapText="1"/>
    </xf>
    <xf numFmtId="176" fontId="13" fillId="0" borderId="19" xfId="15" applyNumberFormat="1" applyFont="1" applyBorder="1" applyAlignment="1">
      <alignment horizontal="left" vertical="center"/>
    </xf>
    <xf numFmtId="176" fontId="13" fillId="0" borderId="34" xfId="15" applyNumberFormat="1" applyFont="1" applyBorder="1" applyAlignment="1">
      <alignment horizontal="left" vertical="center"/>
    </xf>
    <xf numFmtId="176" fontId="13" fillId="6" borderId="8" xfId="15" applyNumberFormat="1" applyFont="1" applyFill="1" applyBorder="1" applyAlignment="1" applyProtection="1">
      <alignment horizontal="center" vertical="center"/>
      <protection locked="0"/>
    </xf>
    <xf numFmtId="176" fontId="13" fillId="6" borderId="13" xfId="15" applyNumberFormat="1" applyFont="1" applyFill="1" applyBorder="1" applyAlignment="1" applyProtection="1">
      <alignment horizontal="center" vertical="center"/>
      <protection locked="0"/>
    </xf>
    <xf numFmtId="176" fontId="13" fillId="6" borderId="7" xfId="15" applyNumberFormat="1" applyFont="1" applyFill="1" applyBorder="1" applyAlignment="1" applyProtection="1">
      <alignment horizontal="center" vertical="center"/>
      <protection locked="0"/>
    </xf>
    <xf numFmtId="176" fontId="14" fillId="4" borderId="1" xfId="14" applyNumberFormat="1" applyFont="1" applyFill="1" applyBorder="1" applyAlignment="1">
      <alignment vertical="top" wrapText="1"/>
    </xf>
    <xf numFmtId="176" fontId="13" fillId="0" borderId="8" xfId="15" applyNumberFormat="1" applyFont="1" applyBorder="1" applyAlignment="1" applyProtection="1">
      <alignment horizontal="left" vertical="center"/>
      <protection locked="0"/>
    </xf>
    <xf numFmtId="176" fontId="13" fillId="0" borderId="13" xfId="15" applyNumberFormat="1" applyFont="1" applyBorder="1" applyAlignment="1" applyProtection="1">
      <alignment horizontal="left" vertical="center"/>
      <protection locked="0"/>
    </xf>
    <xf numFmtId="176" fontId="13" fillId="0" borderId="7" xfId="15" applyNumberFormat="1" applyFont="1" applyBorder="1" applyAlignment="1" applyProtection="1">
      <alignment horizontal="left" vertical="center"/>
      <protection locked="0"/>
    </xf>
    <xf numFmtId="176" fontId="13" fillId="0" borderId="1" xfId="15" applyNumberFormat="1" applyFont="1" applyBorder="1" applyAlignment="1">
      <alignment horizontal="left" vertical="center" wrapText="1"/>
    </xf>
    <xf numFmtId="176" fontId="13" fillId="0" borderId="0" xfId="15" applyNumberFormat="1" applyFont="1" applyAlignment="1">
      <alignment horizontal="left" vertical="center" wrapText="1"/>
    </xf>
    <xf numFmtId="176" fontId="13" fillId="0" borderId="0" xfId="15" applyNumberFormat="1" applyFont="1" applyAlignment="1">
      <alignment horizontal="left" vertical="center"/>
    </xf>
    <xf numFmtId="176" fontId="13" fillId="6" borderId="14" xfId="15" applyNumberFormat="1" applyFont="1" applyFill="1" applyBorder="1" applyAlignment="1" applyProtection="1">
      <alignment horizontal="left" vertical="top"/>
      <protection locked="0"/>
    </xf>
    <xf numFmtId="176" fontId="13" fillId="6" borderId="17" xfId="15" applyNumberFormat="1" applyFont="1" applyFill="1" applyBorder="1" applyAlignment="1" applyProtection="1">
      <alignment horizontal="left" vertical="top"/>
      <protection locked="0"/>
    </xf>
    <xf numFmtId="176" fontId="13" fillId="6" borderId="16" xfId="15" applyNumberFormat="1" applyFont="1" applyFill="1" applyBorder="1" applyAlignment="1" applyProtection="1">
      <alignment horizontal="left" vertical="top"/>
      <protection locked="0"/>
    </xf>
    <xf numFmtId="176" fontId="13" fillId="6" borderId="15" xfId="15" applyNumberFormat="1" applyFont="1" applyFill="1" applyBorder="1" applyAlignment="1" applyProtection="1">
      <alignment horizontal="left" vertical="top"/>
      <protection locked="0"/>
    </xf>
    <xf numFmtId="176" fontId="13" fillId="6" borderId="12" xfId="15" applyNumberFormat="1" applyFont="1" applyFill="1" applyBorder="1" applyAlignment="1" applyProtection="1">
      <alignment horizontal="left" vertical="top"/>
      <protection locked="0"/>
    </xf>
    <xf numFmtId="176" fontId="13" fillId="6" borderId="20" xfId="15" applyNumberFormat="1" applyFont="1" applyFill="1" applyBorder="1" applyAlignment="1" applyProtection="1">
      <alignment horizontal="left" vertical="top"/>
      <protection locked="0"/>
    </xf>
    <xf numFmtId="176" fontId="12" fillId="4" borderId="8" xfId="16" applyNumberFormat="1" applyFont="1" applyFill="1" applyBorder="1" applyAlignment="1" applyProtection="1">
      <alignment horizontal="center" vertical="center"/>
      <protection locked="0"/>
    </xf>
    <xf numFmtId="176" fontId="12" fillId="4" borderId="7" xfId="16" applyNumberFormat="1" applyFont="1" applyFill="1" applyBorder="1" applyAlignment="1" applyProtection="1">
      <alignment horizontal="center" vertical="center"/>
      <protection locked="0"/>
    </xf>
    <xf numFmtId="0" fontId="26" fillId="2" borderId="8" xfId="16" applyFont="1" applyFill="1" applyBorder="1" applyAlignment="1">
      <alignment horizontal="center" vertical="center"/>
    </xf>
    <xf numFmtId="0" fontId="26" fillId="2" borderId="13" xfId="16" applyFont="1" applyFill="1" applyBorder="1" applyAlignment="1">
      <alignment horizontal="center" vertical="center"/>
    </xf>
    <xf numFmtId="0" fontId="26" fillId="2" borderId="7" xfId="16" applyFont="1" applyFill="1" applyBorder="1" applyAlignment="1">
      <alignment horizontal="center" vertical="center"/>
    </xf>
    <xf numFmtId="0" fontId="1" fillId="3" borderId="36" xfId="16" applyFill="1" applyBorder="1" applyAlignment="1">
      <alignment horizontal="center" vertical="center"/>
    </xf>
    <xf numFmtId="0" fontId="1" fillId="3" borderId="37" xfId="16" applyFill="1" applyBorder="1" applyAlignment="1">
      <alignment horizontal="center" vertical="center"/>
    </xf>
    <xf numFmtId="0" fontId="1" fillId="3" borderId="38" xfId="16" applyFill="1" applyBorder="1" applyAlignment="1">
      <alignment horizontal="center" vertical="center"/>
    </xf>
    <xf numFmtId="0" fontId="25" fillId="0" borderId="2" xfId="16" applyFont="1" applyBorder="1" applyAlignment="1">
      <alignment horizontal="center" vertical="center"/>
    </xf>
    <xf numFmtId="0" fontId="25" fillId="0" borderId="3" xfId="16" applyFont="1" applyBorder="1" applyAlignment="1">
      <alignment horizontal="center" vertical="center"/>
    </xf>
    <xf numFmtId="0" fontId="25" fillId="0" borderId="4" xfId="16" applyFont="1" applyBorder="1" applyAlignment="1">
      <alignment horizontal="center" vertical="center"/>
    </xf>
    <xf numFmtId="0" fontId="25" fillId="0" borderId="5" xfId="16" applyFont="1" applyBorder="1" applyAlignment="1">
      <alignment horizontal="center" vertical="center"/>
    </xf>
    <xf numFmtId="0" fontId="25" fillId="0" borderId="0" xfId="16" applyFont="1" applyAlignment="1">
      <alignment horizontal="center" vertical="center"/>
    </xf>
    <xf numFmtId="0" fontId="25" fillId="0" borderId="6" xfId="16" applyFont="1" applyBorder="1" applyAlignment="1">
      <alignment horizontal="center" vertical="center"/>
    </xf>
    <xf numFmtId="0" fontId="25" fillId="0" borderId="9" xfId="16" applyFont="1" applyBorder="1" applyAlignment="1">
      <alignment horizontal="center" vertical="center"/>
    </xf>
    <xf numFmtId="0" fontId="25" fillId="0" borderId="10" xfId="16" applyFont="1" applyBorder="1" applyAlignment="1">
      <alignment horizontal="center" vertical="center"/>
    </xf>
    <xf numFmtId="0" fontId="25" fillId="0" borderId="11" xfId="16" applyFont="1" applyBorder="1" applyAlignment="1">
      <alignment horizontal="center" vertical="center"/>
    </xf>
    <xf numFmtId="0" fontId="12" fillId="0" borderId="0" xfId="16" applyFont="1" applyAlignment="1">
      <alignment horizontal="distributed" vertical="center"/>
    </xf>
    <xf numFmtId="0" fontId="12" fillId="0" borderId="0" xfId="16" applyFont="1" applyAlignment="1">
      <alignment horizontal="right" vertical="center"/>
    </xf>
    <xf numFmtId="0" fontId="12" fillId="7" borderId="1" xfId="16" applyFont="1" applyFill="1" applyBorder="1" applyAlignment="1">
      <alignment horizontal="distributed" vertical="center" shrinkToFit="1"/>
    </xf>
    <xf numFmtId="0" fontId="12" fillId="0" borderId="5" xfId="16" applyFont="1" applyBorder="1" applyAlignment="1">
      <alignment horizontal="center" vertical="center"/>
    </xf>
    <xf numFmtId="0" fontId="12" fillId="0" borderId="0" xfId="16" applyFont="1" applyAlignment="1">
      <alignment horizontal="center" vertical="center"/>
    </xf>
    <xf numFmtId="0" fontId="12" fillId="0" borderId="6" xfId="16" applyFont="1" applyBorder="1" applyAlignment="1">
      <alignment horizontal="center" vertical="center"/>
    </xf>
    <xf numFmtId="176" fontId="12" fillId="7" borderId="1" xfId="16" applyNumberFormat="1" applyFont="1" applyFill="1" applyBorder="1" applyAlignment="1">
      <alignment horizontal="center" vertical="center"/>
    </xf>
    <xf numFmtId="0" fontId="12" fillId="0" borderId="5" xfId="16" applyFont="1" applyBorder="1" applyAlignment="1">
      <alignment vertical="center" wrapText="1"/>
    </xf>
    <xf numFmtId="0" fontId="12" fillId="0" borderId="0" xfId="16" applyFont="1" applyAlignment="1">
      <alignment vertical="center" wrapText="1"/>
    </xf>
    <xf numFmtId="0" fontId="12" fillId="0" borderId="6" xfId="16" applyFont="1" applyBorder="1" applyAlignment="1">
      <alignment vertical="center" wrapText="1"/>
    </xf>
    <xf numFmtId="49" fontId="12" fillId="7" borderId="1" xfId="16" applyNumberFormat="1" applyFont="1" applyFill="1" applyBorder="1" applyAlignment="1">
      <alignment horizontal="center" vertical="center"/>
    </xf>
    <xf numFmtId="0" fontId="19" fillId="0" borderId="8" xfId="16" applyFont="1" applyBorder="1" applyAlignment="1">
      <alignment horizontal="left" vertical="center" wrapText="1"/>
    </xf>
    <xf numFmtId="0" fontId="19" fillId="0" borderId="13" xfId="16" applyFont="1" applyBorder="1" applyAlignment="1">
      <alignment horizontal="left" vertical="center" wrapText="1"/>
    </xf>
    <xf numFmtId="0" fontId="19" fillId="0" borderId="7" xfId="16" applyFont="1" applyBorder="1" applyAlignment="1">
      <alignment horizontal="left" vertical="center" wrapText="1"/>
    </xf>
    <xf numFmtId="176" fontId="12" fillId="7" borderId="8" xfId="16" applyNumberFormat="1" applyFont="1" applyFill="1" applyBorder="1" applyAlignment="1">
      <alignment horizontal="center" vertical="center"/>
    </xf>
    <xf numFmtId="176" fontId="12" fillId="7" borderId="13" xfId="16" applyNumberFormat="1" applyFont="1" applyFill="1" applyBorder="1" applyAlignment="1">
      <alignment horizontal="center" vertical="center"/>
    </xf>
    <xf numFmtId="176" fontId="12" fillId="7" borderId="7" xfId="16" applyNumberFormat="1" applyFont="1" applyFill="1" applyBorder="1" applyAlignment="1">
      <alignment horizontal="center" vertical="center"/>
    </xf>
    <xf numFmtId="176" fontId="12" fillId="0" borderId="8" xfId="16" applyNumberFormat="1" applyFont="1" applyBorder="1" applyAlignment="1">
      <alignment horizontal="center" vertical="center"/>
    </xf>
    <xf numFmtId="176" fontId="12" fillId="0" borderId="13" xfId="16" applyNumberFormat="1" applyFont="1" applyBorder="1" applyAlignment="1">
      <alignment horizontal="center" vertical="center"/>
    </xf>
    <xf numFmtId="176" fontId="12" fillId="0" borderId="7" xfId="16" applyNumberFormat="1" applyFont="1" applyBorder="1" applyAlignment="1">
      <alignment horizontal="center" vertical="center"/>
    </xf>
    <xf numFmtId="0" fontId="28" fillId="0" borderId="8" xfId="16" applyFont="1" applyBorder="1" applyAlignment="1">
      <alignment horizontal="center" vertical="center"/>
    </xf>
    <xf numFmtId="0" fontId="28" fillId="0" borderId="13" xfId="16" applyFont="1" applyBorder="1" applyAlignment="1">
      <alignment horizontal="center" vertical="center"/>
    </xf>
    <xf numFmtId="0" fontId="28" fillId="0" borderId="7" xfId="16" applyFont="1" applyBorder="1" applyAlignment="1">
      <alignment horizontal="center" vertical="center"/>
    </xf>
    <xf numFmtId="38" fontId="12" fillId="7" borderId="1" xfId="19" applyFont="1" applyFill="1" applyBorder="1" applyAlignment="1">
      <alignment vertical="center"/>
    </xf>
  </cellXfs>
  <cellStyles count="20">
    <cellStyle name="桁区切り 2" xfId="5" xr:uid="{CB60C655-F628-44A0-8F02-B3E7E4D9608E}"/>
    <cellStyle name="桁区切り 2 2" xfId="7" xr:uid="{DDC82475-769C-44AA-A769-64AF48772047}"/>
    <cellStyle name="桁区切り 2 3" xfId="19" xr:uid="{82BFA8A4-406B-45F1-B8CC-D251DB744B16}"/>
    <cellStyle name="桁区切り 3" xfId="4" xr:uid="{19ED6968-BE94-4D4C-95C0-C20CE9D4CDDD}"/>
    <cellStyle name="桁区切り 4" xfId="18" xr:uid="{6FB56208-D4BA-4A00-BFE0-D49107F84784}"/>
    <cellStyle name="標準" xfId="0" builtinId="0"/>
    <cellStyle name="標準 2" xfId="1" xr:uid="{D2B20371-7089-480F-8800-BCD7CDA7EB9C}"/>
    <cellStyle name="標準 2 2" xfId="2" xr:uid="{38BAE262-8382-43C2-9A19-01C06F42948B}"/>
    <cellStyle name="標準 2 3" xfId="11" xr:uid="{02310E48-64AC-409B-955F-862B7C4FFE84}"/>
    <cellStyle name="標準 2 4" xfId="12" xr:uid="{EA8FC62C-E1B4-4375-AD06-7DA83A8CFD75}"/>
    <cellStyle name="標準 2 4 2" xfId="16" xr:uid="{EC97AF4E-B396-47CD-9B8E-5729129A0866}"/>
    <cellStyle name="標準 2 5" xfId="13" xr:uid="{C48BA97A-430C-4C91-9D90-F5F718FD8C94}"/>
    <cellStyle name="標準 2 5 2" xfId="17" xr:uid="{EBD0BA70-A808-4C83-A720-84B7EE595118}"/>
    <cellStyle name="標準 3" xfId="8" xr:uid="{C8E7AEAB-5E6A-43B1-BB1F-2F36345BC0CF}"/>
    <cellStyle name="標準 3 2" xfId="14" xr:uid="{08355046-D214-4FCA-8D40-9D1153F7F5AC}"/>
    <cellStyle name="標準 3 3" xfId="15" xr:uid="{B4AEE42D-7FCB-4A6C-B9C9-472A723F6F90}"/>
    <cellStyle name="標準 4" xfId="6" xr:uid="{30F8B418-409A-445A-B3CA-E59F767E2710}"/>
    <cellStyle name="標準 5" xfId="3" xr:uid="{E0AB25F6-F2C2-47C7-97BC-A78F1D54A71D}"/>
    <cellStyle name="標準 6" xfId="9" xr:uid="{C1A014CD-6D41-4758-A85C-DC2930425FEB}"/>
    <cellStyle name="標準 7" xfId="10" xr:uid="{209256E7-A782-448A-AD6B-78B3AF6EC94C}"/>
  </cellStyles>
  <dxfs count="200">
    <dxf>
      <fill>
        <patternFill>
          <bgColor rgb="FFDCE6F1"/>
        </patternFill>
      </fill>
    </dxf>
    <dxf>
      <fill>
        <patternFill>
          <bgColor rgb="FFDCE6F1"/>
        </patternFill>
      </fill>
    </dxf>
    <dxf>
      <fill>
        <patternFill>
          <bgColor rgb="FFDCE6F1"/>
        </patternFill>
      </fill>
    </dxf>
    <dxf>
      <fill>
        <patternFill>
          <bgColor rgb="FFDCE6F1"/>
        </patternFill>
      </fill>
    </dxf>
    <dxf>
      <fill>
        <patternFill>
          <bgColor rgb="FFDCE6F1"/>
        </patternFill>
      </fill>
    </dxf>
    <dxf>
      <fill>
        <patternFill>
          <bgColor rgb="FFDCE6F1"/>
        </patternFill>
      </fill>
    </dxf>
    <dxf>
      <fill>
        <patternFill patternType="none">
          <bgColor auto="1"/>
        </patternFill>
      </fill>
    </dxf>
    <dxf>
      <fill>
        <patternFill>
          <bgColor rgb="FFDCE6F1"/>
        </patternFill>
      </fill>
    </dxf>
    <dxf>
      <fill>
        <patternFill>
          <bgColor rgb="FFDCE6F1"/>
        </patternFill>
      </fill>
    </dxf>
    <dxf>
      <fill>
        <patternFill>
          <bgColor rgb="FFDCE6F1"/>
        </patternFill>
      </fill>
    </dxf>
    <dxf>
      <fill>
        <patternFill>
          <bgColor rgb="FFDCE6F1"/>
        </patternFill>
      </fill>
    </dxf>
    <dxf>
      <fill>
        <patternFill>
          <bgColor rgb="FFDCE6F1"/>
        </patternFill>
      </fill>
    </dxf>
    <dxf>
      <fill>
        <patternFill>
          <bgColor rgb="FFDCE6F1"/>
        </patternFill>
      </fill>
    </dxf>
    <dxf>
      <fill>
        <patternFill patternType="none">
          <bgColor auto="1"/>
        </patternFill>
      </fill>
    </dxf>
    <dxf>
      <font>
        <strike val="0"/>
        <outline val="0"/>
        <shadow val="0"/>
        <u val="none"/>
        <vertAlign val="baseline"/>
        <sz val="11"/>
        <color rgb="FFFF0000"/>
        <name val="ＭＳ Ｐゴシック"/>
        <family val="3"/>
        <charset val="128"/>
        <scheme val="minor"/>
      </font>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numFmt numFmtId="6" formatCode="#,##0;[Red]\-#,##0"/>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numFmt numFmtId="6" formatCode="#,##0;[Red]\-#,##0"/>
    </dxf>
    <dxf>
      <font>
        <strike val="0"/>
        <outline val="0"/>
        <shadow val="0"/>
        <u val="none"/>
        <vertAlign val="baseline"/>
        <sz val="11"/>
        <color rgb="FFFF0000"/>
        <name val="ＭＳ Ｐゴシック"/>
        <family val="3"/>
        <charset val="128"/>
        <scheme val="minor"/>
      </font>
      <numFmt numFmtId="6" formatCode="#,##0;[Red]\-#,##0"/>
      <protection locked="1" hidden="0"/>
    </dxf>
    <dxf>
      <font>
        <strike val="0"/>
        <outline val="0"/>
        <shadow val="0"/>
        <u val="none"/>
        <vertAlign val="baseline"/>
        <sz val="11"/>
        <color rgb="FFFF0000"/>
        <name val="ＭＳ Ｐゴシック"/>
        <family val="3"/>
        <charset val="128"/>
        <scheme val="minor"/>
      </font>
      <numFmt numFmtId="177" formatCode="#,##0.0;[Red]\-#,##0.0"/>
    </dxf>
    <dxf>
      <font>
        <strike val="0"/>
        <outline val="0"/>
        <shadow val="0"/>
        <u val="none"/>
        <vertAlign val="baseline"/>
        <sz val="11"/>
        <color rgb="FFFF0000"/>
        <name val="ＭＳ Ｐゴシック"/>
        <family val="3"/>
        <charset val="128"/>
        <scheme val="minor"/>
      </font>
      <numFmt numFmtId="177" formatCode="#,##0.0;[Red]\-#,##0.0"/>
      <protection locked="0" hidden="0"/>
    </dxf>
    <dxf>
      <font>
        <strike val="0"/>
        <outline val="0"/>
        <shadow val="0"/>
        <u val="none"/>
        <vertAlign val="baseline"/>
        <sz val="11"/>
        <color rgb="FFFF0000"/>
        <name val="ＭＳ Ｐゴシック"/>
        <family val="3"/>
        <charset val="128"/>
        <scheme val="minor"/>
      </font>
      <numFmt numFmtId="6" formatCode="#,##0;[Red]\-#,##0"/>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none"/>
      </font>
      <protection locked="1" hidden="0"/>
    </dxf>
    <dxf>
      <font>
        <strike val="0"/>
        <outline val="0"/>
        <shadow val="0"/>
        <u val="none"/>
        <vertAlign val="baseline"/>
        <sz val="11"/>
        <color rgb="FFFF0000"/>
        <name val="ＭＳ Ｐゴシック"/>
        <family val="3"/>
        <charset val="128"/>
        <scheme val="none"/>
      </font>
    </dxf>
    <dxf>
      <font>
        <b val="0"/>
        <i val="0"/>
        <strike val="0"/>
        <condense val="0"/>
        <extend val="0"/>
        <outline val="0"/>
        <shadow val="0"/>
        <u val="none"/>
        <vertAlign val="baseline"/>
        <sz val="11"/>
        <color rgb="FFFF0000"/>
        <name val="ＭＳ Ｐゴシック"/>
        <family val="3"/>
        <charset val="128"/>
        <scheme val="minor"/>
      </font>
    </dxf>
    <dxf>
      <font>
        <strike val="0"/>
        <outline val="0"/>
        <shadow val="0"/>
        <u val="none"/>
        <vertAlign val="baseline"/>
        <sz val="11"/>
        <color rgb="FFFF0000"/>
        <name val="ＭＳ Ｐゴシック"/>
        <family val="3"/>
        <charset val="128"/>
        <scheme val="minor"/>
      </font>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numFmt numFmtId="6" formatCode="#,##0;[Red]\-#,##0"/>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numFmt numFmtId="6" formatCode="#,##0;[Red]\-#,##0"/>
    </dxf>
    <dxf>
      <font>
        <strike val="0"/>
        <outline val="0"/>
        <shadow val="0"/>
        <u val="none"/>
        <vertAlign val="baseline"/>
        <sz val="11"/>
        <color rgb="FFFF0000"/>
        <name val="ＭＳ Ｐゴシック"/>
        <family val="3"/>
        <charset val="128"/>
        <scheme val="minor"/>
      </font>
      <numFmt numFmtId="6" formatCode="#,##0;[Red]\-#,##0"/>
      <protection locked="1" hidden="0"/>
    </dxf>
    <dxf>
      <font>
        <strike val="0"/>
        <outline val="0"/>
        <shadow val="0"/>
        <u val="none"/>
        <vertAlign val="baseline"/>
        <sz val="11"/>
        <color rgb="FFFF0000"/>
        <name val="ＭＳ Ｐゴシック"/>
        <family val="3"/>
        <charset val="128"/>
        <scheme val="minor"/>
      </font>
      <numFmt numFmtId="177" formatCode="#,##0.0;[Red]\-#,##0.0"/>
    </dxf>
    <dxf>
      <font>
        <strike val="0"/>
        <outline val="0"/>
        <shadow val="0"/>
        <u val="none"/>
        <vertAlign val="baseline"/>
        <sz val="11"/>
        <color rgb="FFFF0000"/>
        <name val="ＭＳ Ｐゴシック"/>
        <family val="3"/>
        <charset val="128"/>
        <scheme val="minor"/>
      </font>
      <numFmt numFmtId="177" formatCode="#,##0.0;[Red]\-#,##0.0"/>
      <protection locked="0" hidden="0"/>
    </dxf>
    <dxf>
      <font>
        <strike val="0"/>
        <outline val="0"/>
        <shadow val="0"/>
        <u val="none"/>
        <vertAlign val="baseline"/>
        <sz val="11"/>
        <color rgb="FFFF0000"/>
        <name val="ＭＳ Ｐゴシック"/>
        <family val="3"/>
        <charset val="128"/>
        <scheme val="minor"/>
      </font>
      <numFmt numFmtId="6" formatCode="#,##0;[Red]\-#,##0"/>
    </dxf>
    <dxf>
      <font>
        <strike val="0"/>
        <outline val="0"/>
        <shadow val="0"/>
        <u val="none"/>
        <vertAlign val="baseline"/>
        <sz val="11"/>
        <color rgb="FFFF0000"/>
        <name val="ＭＳ Ｐゴシック"/>
        <family val="3"/>
        <charset val="128"/>
        <scheme val="minor"/>
      </font>
      <numFmt numFmtId="6" formatCode="#,##0;[Red]\-#,##0"/>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none"/>
      </font>
      <protection locked="1" hidden="0"/>
    </dxf>
    <dxf>
      <font>
        <strike val="0"/>
        <outline val="0"/>
        <shadow val="0"/>
        <u val="none"/>
        <vertAlign val="baseline"/>
        <sz val="11"/>
        <color rgb="FFFF0000"/>
        <name val="ＭＳ Ｐゴシック"/>
        <family val="3"/>
        <charset val="128"/>
        <scheme val="none"/>
      </font>
    </dxf>
    <dxf>
      <font>
        <b val="0"/>
        <i val="0"/>
        <strike val="0"/>
        <condense val="0"/>
        <extend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numFmt numFmtId="6" formatCode="#,##0;[Red]\-#,##0"/>
    </dxf>
    <dxf>
      <font>
        <b val="0"/>
        <i val="0"/>
        <strike val="0"/>
        <condense val="0"/>
        <extend val="0"/>
        <outline val="0"/>
        <shadow val="0"/>
        <u val="none"/>
        <vertAlign val="baseline"/>
        <sz val="11"/>
        <color rgb="FFFF0000"/>
        <name val="ＭＳ Ｐゴシック"/>
        <family val="3"/>
        <charset val="128"/>
        <scheme val="minor"/>
      </font>
      <numFmt numFmtId="177" formatCode="#,##0.0;[Red]\-#,##0.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numFmt numFmtId="177" formatCode="#,##0.0;[Red]\-#,##0.0"/>
      <protection locked="0" hidden="0"/>
    </dxf>
    <dxf>
      <font>
        <b val="0"/>
        <i val="0"/>
        <strike val="0"/>
        <condense val="0"/>
        <extend val="0"/>
        <outline val="0"/>
        <shadow val="0"/>
        <u val="none"/>
        <vertAlign val="baseline"/>
        <sz val="11"/>
        <color rgb="FFFF0000"/>
        <name val="ＭＳ Ｐゴシック"/>
        <family val="3"/>
        <charset val="128"/>
        <scheme val="minor"/>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none"/>
      </font>
    </dxf>
    <dxf>
      <font>
        <strike val="0"/>
        <outline val="0"/>
        <shadow val="0"/>
        <u val="none"/>
        <vertAlign val="baseline"/>
        <sz val="11"/>
        <color rgb="FFFF0000"/>
        <name val="ＭＳ Ｐゴシック"/>
        <family val="3"/>
        <charset val="128"/>
        <scheme val="none"/>
      </font>
    </dxf>
    <dxf>
      <font>
        <b val="0"/>
        <i val="0"/>
        <strike val="0"/>
        <condense val="0"/>
        <extend val="0"/>
        <outline val="0"/>
        <shadow val="0"/>
        <u val="none"/>
        <vertAlign val="baseline"/>
        <sz val="11"/>
        <color rgb="FFFF0000"/>
        <name val="ＭＳ Ｐゴシック"/>
        <family val="3"/>
        <charset val="128"/>
        <scheme val="minor"/>
      </font>
    </dxf>
    <dxf>
      <font>
        <strike val="0"/>
        <outline val="0"/>
        <shadow val="0"/>
        <u val="none"/>
        <vertAlign val="baseline"/>
        <sz val="11"/>
        <color rgb="FFFF0000"/>
        <name val="ＭＳ Ｐゴシック"/>
        <family val="3"/>
        <charset val="128"/>
        <scheme val="minor"/>
      </font>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numFmt numFmtId="6" formatCode="#,##0;[Red]\-#,##0"/>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numFmt numFmtId="6" formatCode="#,##0;[Red]\-#,##0"/>
    </dxf>
    <dxf>
      <font>
        <strike val="0"/>
        <outline val="0"/>
        <shadow val="0"/>
        <u val="none"/>
        <vertAlign val="baseline"/>
        <sz val="11"/>
        <color rgb="FFFF0000"/>
        <name val="ＭＳ Ｐゴシック"/>
        <family val="3"/>
        <charset val="128"/>
        <scheme val="minor"/>
      </font>
      <numFmt numFmtId="6" formatCode="#,##0;[Red]\-#,##0"/>
      <protection locked="1" hidden="0"/>
    </dxf>
    <dxf>
      <font>
        <strike val="0"/>
        <outline val="0"/>
        <shadow val="0"/>
        <u val="none"/>
        <vertAlign val="baseline"/>
        <sz val="11"/>
        <color rgb="FFFF0000"/>
        <name val="ＭＳ Ｐゴシック"/>
        <family val="3"/>
        <charset val="128"/>
        <scheme val="minor"/>
      </font>
      <numFmt numFmtId="177" formatCode="#,##0.0;[Red]\-#,##0.0"/>
    </dxf>
    <dxf>
      <font>
        <strike val="0"/>
        <outline val="0"/>
        <shadow val="0"/>
        <u val="none"/>
        <vertAlign val="baseline"/>
        <sz val="11"/>
        <color rgb="FFFF0000"/>
        <name val="ＭＳ Ｐゴシック"/>
        <family val="3"/>
        <charset val="128"/>
        <scheme val="minor"/>
      </font>
      <numFmt numFmtId="177" formatCode="#,##0.0;[Red]\-#,##0.0"/>
      <protection locked="0" hidden="0"/>
    </dxf>
    <dxf>
      <font>
        <strike val="0"/>
        <outline val="0"/>
        <shadow val="0"/>
        <u val="none"/>
        <vertAlign val="baseline"/>
        <sz val="11"/>
        <color rgb="FFFF0000"/>
        <name val="ＭＳ Ｐゴシック"/>
        <family val="3"/>
        <charset val="128"/>
        <scheme val="minor"/>
      </font>
      <numFmt numFmtId="6" formatCode="#,##0;[Red]\-#,##0"/>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protection locked="1"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dxf>
    <dxf>
      <font>
        <strike val="0"/>
        <outline val="0"/>
        <shadow val="0"/>
        <u val="none"/>
        <vertAlign val="baseline"/>
        <sz val="11"/>
        <color rgb="FFFF0000"/>
        <name val="ＭＳ Ｐゴシック"/>
        <family val="3"/>
        <charset val="128"/>
        <scheme val="minor"/>
      </font>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numFmt numFmtId="6" formatCode="#,##0;[Red]\-#,##0"/>
    </dxf>
    <dxf>
      <font>
        <b val="0"/>
        <i val="0"/>
        <strike val="0"/>
        <condense val="0"/>
        <extend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numFmt numFmtId="6" formatCode="#,##0;[Red]\-#,##0"/>
    </dxf>
    <dxf>
      <font>
        <strike val="0"/>
        <outline val="0"/>
        <shadow val="0"/>
        <u val="none"/>
        <vertAlign val="baseline"/>
        <sz val="11"/>
        <color rgb="FFFF0000"/>
        <name val="ＭＳ Ｐゴシック"/>
        <family val="3"/>
        <charset val="128"/>
        <scheme val="minor"/>
      </font>
      <numFmt numFmtId="6" formatCode="#,##0;[Red]\-#,##0"/>
      <protection locked="1" hidden="0"/>
    </dxf>
    <dxf>
      <font>
        <strike val="0"/>
        <outline val="0"/>
        <shadow val="0"/>
        <u val="none"/>
        <vertAlign val="baseline"/>
        <sz val="11"/>
        <color rgb="FFFF0000"/>
        <name val="ＭＳ Ｐゴシック"/>
        <family val="3"/>
        <charset val="128"/>
        <scheme val="minor"/>
      </font>
      <numFmt numFmtId="177" formatCode="#,##0.0;[Red]\-#,##0.0"/>
    </dxf>
    <dxf>
      <font>
        <strike val="0"/>
        <outline val="0"/>
        <shadow val="0"/>
        <u val="none"/>
        <vertAlign val="baseline"/>
        <sz val="11"/>
        <color rgb="FFFF0000"/>
        <name val="ＭＳ Ｐゴシック"/>
        <family val="3"/>
        <charset val="128"/>
        <scheme val="minor"/>
      </font>
      <numFmt numFmtId="177" formatCode="#,##0.0;[Red]\-#,##0.0"/>
      <protection locked="0" hidden="0"/>
    </dxf>
    <dxf>
      <font>
        <strike val="0"/>
        <outline val="0"/>
        <shadow val="0"/>
        <u val="none"/>
        <vertAlign val="baseline"/>
        <sz val="11"/>
        <color rgb="FFFF0000"/>
        <name val="ＭＳ Ｐゴシック"/>
        <family val="3"/>
        <charset val="128"/>
        <scheme val="minor"/>
      </font>
      <numFmt numFmtId="6" formatCode="#,##0;[Red]\-#,##0"/>
    </dxf>
    <dxf>
      <font>
        <strike val="0"/>
        <outline val="0"/>
        <shadow val="0"/>
        <u val="none"/>
        <vertAlign val="baseline"/>
        <sz val="11"/>
        <color rgb="FFFF0000"/>
        <name val="ＭＳ Ｐゴシック"/>
        <family val="3"/>
        <charset val="128"/>
        <scheme val="minor"/>
      </font>
      <numFmt numFmtId="6" formatCode="#,##0;[Red]\-#,##0"/>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border diagonalUp="0" diagonalDown="1" outline="0">
        <left/>
        <right/>
        <top/>
        <bottom/>
        <diagonal style="thin">
          <color auto="1"/>
        </diagonal>
      </border>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protection locked="1" hidden="0"/>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numFmt numFmtId="6" formatCode="#,##0;[Red]\-#,##0"/>
    </dxf>
    <dxf>
      <font>
        <b val="0"/>
        <i val="0"/>
        <strike val="0"/>
        <condense val="0"/>
        <extend val="0"/>
        <outline val="0"/>
        <shadow val="0"/>
        <u val="none"/>
        <vertAlign val="baseline"/>
        <sz val="11"/>
        <color rgb="FFFF0000"/>
        <name val="ＭＳ Ｐゴシック"/>
        <family val="3"/>
        <charset val="128"/>
        <scheme val="minor"/>
      </font>
      <numFmt numFmtId="177" formatCode="#,##0.0;[Red]\-#,##0.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numFmt numFmtId="177" formatCode="#,##0.0;[Red]\-#,##0.0"/>
      <protection locked="0" hidden="0"/>
    </dxf>
    <dxf>
      <font>
        <b val="0"/>
        <i val="0"/>
        <strike val="0"/>
        <condense val="0"/>
        <extend val="0"/>
        <outline val="0"/>
        <shadow val="0"/>
        <u val="none"/>
        <vertAlign val="baseline"/>
        <sz val="11"/>
        <color rgb="FFFF0000"/>
        <name val="ＭＳ Ｐゴシック"/>
        <family val="3"/>
        <charset val="128"/>
        <scheme val="minor"/>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b val="0"/>
        <i val="0"/>
        <strike val="0"/>
        <condense val="0"/>
        <extend val="0"/>
        <outline val="0"/>
        <shadow val="0"/>
        <u val="none"/>
        <vertAlign val="baseline"/>
        <sz val="11"/>
        <color rgb="FFFF0000"/>
        <name val="ＭＳ Ｐゴシック"/>
        <family val="3"/>
        <charset val="128"/>
        <scheme val="min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11"/>
        <color rgb="FFFF0000"/>
        <name val="ＭＳ Ｐゴシック"/>
        <family val="3"/>
        <charset val="128"/>
        <scheme val="minor"/>
      </font>
      <protection locked="0" hidden="0"/>
    </dxf>
    <dxf>
      <font>
        <strike val="0"/>
        <outline val="0"/>
        <shadow val="0"/>
        <u val="none"/>
        <vertAlign val="baseline"/>
        <sz val="11"/>
        <color rgb="FFFF0000"/>
        <name val="ＭＳ Ｐゴシック"/>
        <family val="3"/>
        <charset val="128"/>
        <scheme val="minor"/>
      </font>
    </dxf>
    <dxf>
      <font>
        <strike val="0"/>
        <outline val="0"/>
        <shadow val="0"/>
        <u val="none"/>
        <vertAlign val="baseline"/>
        <sz val="11"/>
        <color rgb="FFFF0000"/>
        <name val="ＭＳ Ｐゴシック"/>
        <family val="3"/>
        <charset val="128"/>
        <scheme val="minor"/>
      </font>
    </dxf>
    <dxf>
      <font>
        <b val="0"/>
        <i val="0"/>
        <strike val="0"/>
        <condense val="0"/>
        <extend val="0"/>
        <outline val="0"/>
        <shadow val="0"/>
        <u val="none"/>
        <vertAlign val="baseline"/>
        <sz val="11"/>
        <color rgb="FFFF0000"/>
        <name val="ＭＳ Ｐゴシック"/>
        <family val="3"/>
        <charset val="128"/>
        <scheme val="minor"/>
      </font>
    </dxf>
  </dxfs>
  <tableStyles count="0" defaultTableStyle="TableStyleMedium9" defaultPivotStyle="PivotStyleLight16"/>
  <colors>
    <mruColors>
      <color rgb="FFDCE6F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ukushima-r\AppData\Local\Box\Box%20Edit\Documents\s8DuWo+ykkG70cvSBgbOUQ==\&#9313;&#12304;&#37117;&#36947;&#24220;&#30476;or&#24066;&#30010;&#26449;or&#23398;&#26657;&#27861;&#20154;&#12305;&#20107;&#26989;&#23455;&#26045;&#35336;&#30011;&#26360;&#65288;&#21029;&#35352;&#65297;&#65374;&#65299;&#27096;&#24335;&#65297;&#65289;.xlsx" TargetMode="External"/><Relationship Id="rId1" Type="http://schemas.openxmlformats.org/officeDocument/2006/relationships/externalLinkPath" Target="/Users/fukushima-r/AppData/Local/Box/Box%20Edit/Documents/s8DuWo+ykkG70cvSBgbOUQ==/&#9313;&#12304;&#37117;&#36947;&#24220;&#30476;or&#24066;&#30010;&#26449;or&#23398;&#26657;&#27861;&#20154;&#12305;&#20107;&#26989;&#23455;&#26045;&#35336;&#30011;&#26360;&#65288;&#21029;&#35352;&#65297;&#65374;&#65299;&#27096;&#24335;&#6529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記１様式１　事業実施計画書）"/>
      <sheetName val="（別記２様式１　事業実施計画書）"/>
      <sheetName val="（別記２様式１別紙１　委託契約内容（医療的ケア看護職員 ））"/>
      <sheetName val="（別記２様式１別紙２　委託契約内容（介護福祉士））"/>
      <sheetName val="（別記２様式１別紙３　委託契約内容（認定特定行為業務従事者））"/>
      <sheetName val="（別記３様式１　事業実施計画書）"/>
      <sheetName val="②【都道府県or市町村or学校法人】事業実施計画書（別記１～３"/>
    </sheetNames>
    <sheetDataSet>
      <sheetData sheetId="0" refreshError="1"/>
      <sheetData sheetId="1">
        <row r="3">
          <cell r="H3" t="str">
            <v>都道府県・市町村・学校法人名</v>
          </cell>
        </row>
      </sheetData>
      <sheetData sheetId="2"/>
      <sheetData sheetId="3"/>
      <sheetData sheetId="4"/>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0FDA05-6B11-40F7-9F8D-A4A86B483444}" name="テーブル1" displayName="テーブル1" ref="B6:O28" totalsRowCount="1" headerRowDxfId="199" dataDxfId="198" totalsRowDxfId="197">
  <autoFilter ref="B6:O27" xr:uid="{F254AB48-9B1B-45FC-B90F-84D1C5A389D4}"/>
  <tableColumns count="14">
    <tableColumn id="2" xr3:uid="{7DCB393D-C126-43FE-984E-B8936F078CAD}" name="委託先の名称" dataDxfId="196" totalsRowDxfId="195"/>
    <tableColumn id="3" xr3:uid="{40AAAEBB-B24D-45C7-B9D4-85E66E647E64}" name="委託先類型" dataDxfId="194" totalsRowDxfId="193"/>
    <tableColumn id="4" xr3:uid="{7261D862-A405-4DE0-8CD0-8570C2E7E0C9}" name="その他の内容" dataDxfId="192" totalsRowDxfId="191"/>
    <tableColumn id="5" xr3:uid="{71E6DD7A-C7D5-4985-9098-DCB1A98DA913}" name="契約金額" totalsRowFunction="sum" dataDxfId="190" totalsRowDxfId="189"/>
    <tableColumn id="6" xr3:uid="{829B9E46-53F7-4D73-A14F-BA4B8C4C004E}" name="総勤務時間" totalsRowFunction="sum" dataDxfId="188" totalsRowDxfId="187"/>
    <tableColumn id="7" xr3:uid="{84986E78-AB0F-45A2-BA38-7CA9AB484DF4}" name="１時間当たりの経費" totalsRowFunction="custom" dataDxfId="186" totalsRowDxfId="185">
      <calculatedColumnFormula>IFERROR(テーブル1[[#This Row],[契約金額]]/テーブル1[[#This Row],[総勤務時間]],"")</calculatedColumnFormula>
      <totalsRowFormula>IFERROR(テーブル1[[#Totals],[契約金額]]/テーブル1[[#Totals],[総勤務時間]],"")</totalsRowFormula>
    </tableColumn>
    <tableColumn id="1" xr3:uid="{3C998460-39DC-416A-ACA7-D94BC7133174}" name="医療的ケア看護職員の数" totalsRowFunction="sum" dataDxfId="184" totalsRowDxfId="183"/>
    <tableColumn id="10" xr3:uid="{53CFE714-C991-47CB-8D8E-3850151F1ED8}" name="対応する医療的ケア（医療的ケア児の延べ数）" dataDxfId="182" totalsRowDxfId="181"/>
    <tableColumn id="8" xr3:uid="{32200103-3CD1-46B0-BA2D-98D5C794E40D}" name="対応する医療的ケア児数" totalsRowFunction="sum" dataDxfId="180" totalsRowDxfId="179"/>
    <tableColumn id="12" xr3:uid="{7F727D8F-F6DB-433B-B894-C640A46B21C3}" name="学校生活" totalsRowFunction="sum" dataDxfId="178" totalsRowDxfId="177"/>
    <tableColumn id="13" xr3:uid="{23440E74-374D-4F07-90C3-3648D9D621FB}" name="登下校" totalsRowFunction="sum" dataDxfId="176" totalsRowDxfId="175"/>
    <tableColumn id="14" xr3:uid="{199C936E-A29E-4BDF-9723-40E5F07183E1}" name="校外学習（泊無し）" totalsRowFunction="sum" dataDxfId="174" totalsRowDxfId="173"/>
    <tableColumn id="15" xr3:uid="{ABD1A0AF-733D-4308-8DE0-94CC46436AA1}" name="校外学習（泊を伴う）" totalsRowFunction="sum" dataDxfId="172" totalsRowDxfId="171"/>
    <tableColumn id="11" xr3:uid="{935B31C6-141D-498E-904B-CBDDB81570DB}" name="その他" totalsRowFunction="sum" dataDxfId="170" totalsRowDxfId="16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B02704-EBA3-4202-86AB-7CDA233C92B1}" name="テーブル2" displayName="テーブル2" ref="B6:O28" totalsRowCount="1" headerRowDxfId="168" dataDxfId="167" totalsRowDxfId="166">
  <autoFilter ref="B6:O27" xr:uid="{F254AB48-9B1B-45FC-B90F-84D1C5A389D4}"/>
  <tableColumns count="14">
    <tableColumn id="2" xr3:uid="{A1725F95-8409-4A62-9FAF-8DB8E86B223E}" name="委託先の名称" dataDxfId="165" totalsRowDxfId="164" totalsRowCellStyle="標準 2 4 2"/>
    <tableColumn id="3" xr3:uid="{6F140EB4-3AE8-43EB-B3C7-F8AAA906179A}" name="委託先類型" dataDxfId="163" totalsRowDxfId="162" totalsRowCellStyle="標準 2 4 2"/>
    <tableColumn id="4" xr3:uid="{3A911AC2-6543-4B7E-AB24-E2D180F1D316}" name="その他の内容" dataDxfId="161" totalsRowDxfId="160" totalsRowCellStyle="標準 2 4 2"/>
    <tableColumn id="5" xr3:uid="{0614C319-D705-47DA-AE08-F2BD3304BFD6}" name="契約金額" totalsRowFunction="sum" dataDxfId="159" totalsRowDxfId="158" totalsRowCellStyle="標準 2 4 2"/>
    <tableColumn id="6" xr3:uid="{D985EB62-1599-4D9F-B9C8-EE59E27F34EC}" name="総勤務時間" totalsRowFunction="sum" dataDxfId="157" totalsRowDxfId="156" totalsRowCellStyle="標準 2 4 2"/>
    <tableColumn id="7" xr3:uid="{7972BB35-33EA-4622-9F88-CF82A96BF236}" name="１時間当たりの経費" totalsRowFunction="custom" dataDxfId="155" totalsRowDxfId="154" totalsRowCellStyle="標準 2 4 2">
      <calculatedColumnFormula>IFERROR(テーブル2[[#This Row],[契約金額]]/テーブル2[[#This Row],[総勤務時間]],"")</calculatedColumnFormula>
      <totalsRowFormula>IFERROR(テーブル2[[#Totals],[契約金額]]/テーブル2[[#Totals],[総勤務時間]],"")</totalsRowFormula>
    </tableColumn>
    <tableColumn id="1" xr3:uid="{AD11D565-A511-4A2E-B493-900072D6B865}" name="介護福祉士の数" totalsRowFunction="sum" dataDxfId="153" totalsRowDxfId="152" totalsRowCellStyle="標準 2 4 2"/>
    <tableColumn id="10" xr3:uid="{3349A8CF-E1F6-4BBD-BC52-D1E62BB8E777}" name="対応する医療的ケア（医療的ケア児の延べ数）" dataDxfId="151" totalsRowDxfId="150" totalsRowCellStyle="標準 2 4 2"/>
    <tableColumn id="8" xr3:uid="{EC0349A8-6058-468B-8BED-1B520CA0BF4D}" name="対応する医療的ケア児数" totalsRowFunction="sum" dataDxfId="149" totalsRowDxfId="148" totalsRowCellStyle="標準 2 4 2"/>
    <tableColumn id="12" xr3:uid="{FE2F3611-B9BB-4B5D-8136-39175D6CC8D4}" name="学校生活" totalsRowFunction="sum" dataDxfId="147" totalsRowDxfId="146" totalsRowCellStyle="標準 2 4 2"/>
    <tableColumn id="13" xr3:uid="{E4A34AF9-73F1-4651-8525-A82F6BB2FF60}" name="登下校" totalsRowFunction="sum" dataDxfId="145" totalsRowDxfId="144" totalsRowCellStyle="標準 2 4 2"/>
    <tableColumn id="14" xr3:uid="{56B6CB46-49E7-40BA-9DF4-09CACF782F0E}" name="校外学習（泊無し）" totalsRowFunction="sum" dataDxfId="143" totalsRowDxfId="142" totalsRowCellStyle="標準 2 4 2"/>
    <tableColumn id="15" xr3:uid="{11D621B4-813E-4260-A5C4-F1BE225242EF}" name="校外学習（泊を伴う）" totalsRowFunction="sum" dataDxfId="141" totalsRowDxfId="140" totalsRowCellStyle="標準 2 4 2"/>
    <tableColumn id="11" xr3:uid="{6F319035-446B-4980-820F-398F545728B3}" name="その他" totalsRowFunction="sum" dataDxfId="139" totalsRowDxfId="138" totalsRowCellStyle="標準 2 4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B6DAAB-CBB5-4F41-BD34-DA93BFF940DE}" name="テーブル3" displayName="テーブル3" ref="B6:O28" totalsRowCount="1" headerRowDxfId="137" dataDxfId="136" totalsRowDxfId="135">
  <autoFilter ref="B6:O27" xr:uid="{F254AB48-9B1B-45FC-B90F-84D1C5A389D4}"/>
  <tableColumns count="14">
    <tableColumn id="2" xr3:uid="{CE5F85CC-3C86-4F4A-AA62-958F31EA129A}" name="委託先の名称" dataDxfId="134" totalsRowDxfId="133" totalsRowCellStyle="標準 2 4 2"/>
    <tableColumn id="3" xr3:uid="{533209BA-4E69-471D-9362-5575D46257B0}" name="委託先類型" dataDxfId="132" totalsRowDxfId="131" totalsRowCellStyle="標準 2 4 2"/>
    <tableColumn id="4" xr3:uid="{717DDB23-9EBB-4864-A2C0-8E2D5407AE17}" name="その他の内容" dataDxfId="130" totalsRowDxfId="129" totalsRowCellStyle="標準 2 4 2"/>
    <tableColumn id="5" xr3:uid="{848016EF-DA12-4645-B5DB-E735F115E0C7}" name="契約金額" totalsRowFunction="sum" dataDxfId="128" totalsRowDxfId="127" totalsRowCellStyle="標準 2 4 2"/>
    <tableColumn id="6" xr3:uid="{920B9AF9-4284-4BEF-9014-403E66B8BCF2}" name="総勤務時間" totalsRowFunction="sum" dataDxfId="126" totalsRowDxfId="125" totalsRowCellStyle="標準 2 4 2"/>
    <tableColumn id="7" xr3:uid="{8AFB0B02-CCF2-4E7E-938F-FF1875F5B976}" name="１時間当たりの経費" totalsRowFunction="custom" dataDxfId="124" totalsRowDxfId="123" totalsRowCellStyle="標準 2 4 2">
      <calculatedColumnFormula>IFERROR(テーブル3[[#This Row],[契約金額]]/テーブル3[[#This Row],[総勤務時間]],"")</calculatedColumnFormula>
      <totalsRowFormula>IFERROR(テーブル3[[#Totals],[契約金額]]/テーブル3[[#Totals],[総勤務時間]],"")</totalsRowFormula>
    </tableColumn>
    <tableColumn id="1" xr3:uid="{EEA354C7-9D6C-45A9-9DCE-D0C5B1335E0B}" name="認定特定行為業務従事者の数" totalsRowFunction="sum" dataDxfId="122" totalsRowDxfId="121" totalsRowCellStyle="標準 2 4 2"/>
    <tableColumn id="10" xr3:uid="{DB271D44-266F-4E47-BA38-6952F09A0AE3}" name="対応する医療的ケア（医療的ケア児の延べ数）" dataDxfId="120" totalsRowDxfId="119" totalsRowCellStyle="標準 2 4 2"/>
    <tableColumn id="8" xr3:uid="{43218667-224C-4A30-937C-CEA3875DEAAC}" name="対応する医療的ケア児数" totalsRowFunction="sum" dataDxfId="118" totalsRowDxfId="117" totalsRowCellStyle="標準 2 4 2"/>
    <tableColumn id="12" xr3:uid="{906D5C1C-D14D-434A-8EBE-C62782DD401F}" name="学校生活" totalsRowFunction="sum" dataDxfId="116" totalsRowDxfId="115" totalsRowCellStyle="標準 2 4 2"/>
    <tableColumn id="13" xr3:uid="{E2FD45FD-94AB-4CFE-B38E-4BF35575A2B9}" name="登下校" totalsRowFunction="sum" dataDxfId="114" totalsRowDxfId="113" totalsRowCellStyle="標準 2 4 2"/>
    <tableColumn id="14" xr3:uid="{8A6FD0CD-3604-4334-AB1B-FB324EB344D2}" name="校外学習（泊無し）" totalsRowFunction="sum" dataDxfId="112" totalsRowDxfId="111" totalsRowCellStyle="標準 2 4 2"/>
    <tableColumn id="15" xr3:uid="{2DAE5EB9-63B9-4821-A375-6043925A3889}" name="校外学習（泊を伴う）" totalsRowFunction="sum" dataDxfId="110" totalsRowDxfId="109" totalsRowCellStyle="標準 2 4 2"/>
    <tableColumn id="11" xr3:uid="{EAFBC104-4E5F-40D7-A9FD-D3C3C75458DA}" name="その他" totalsRowFunction="sum" dataDxfId="108" totalsRowDxfId="107" totalsRowCellStyle="標準 2 4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954992B-1107-4165-8E84-51BD6AE52E12}" name="テーブル18" displayName="テーブル18" ref="B6:O28" totalsRowCount="1" headerRowDxfId="106" dataDxfId="105" totalsRowDxfId="104">
  <autoFilter ref="B6:O27" xr:uid="{F254AB48-9B1B-45FC-B90F-84D1C5A389D4}"/>
  <tableColumns count="14">
    <tableColumn id="2" xr3:uid="{36622BAA-BD05-4310-A3C7-827B1BF45A35}" name="委託先の名称" dataDxfId="103" totalsRowDxfId="102"/>
    <tableColumn id="3" xr3:uid="{3A17A278-5223-40B7-AADB-00DD4566FBE2}" name="委託先類型" dataDxfId="101" totalsRowDxfId="100"/>
    <tableColumn id="4" xr3:uid="{DA1E277B-752C-41DD-B6FB-43D4775B52C9}" name="その他の内容" dataDxfId="99" totalsRowDxfId="98"/>
    <tableColumn id="5" xr3:uid="{8466A85C-08F2-4BA1-B162-6AC959F54FE9}" name="契約金額" totalsRowFunction="sum" dataDxfId="97" totalsRowDxfId="96"/>
    <tableColumn id="6" xr3:uid="{46296049-DF8E-434D-9150-C4B007813D0C}" name="総勤務時間" totalsRowFunction="sum" dataDxfId="95" totalsRowDxfId="94"/>
    <tableColumn id="7" xr3:uid="{B7D1B5DC-4204-4B01-B707-901CE6374CE1}" name="１時間当たりの経費" totalsRowFunction="custom" dataDxfId="93" totalsRowDxfId="92">
      <calculatedColumnFormula>IFERROR(テーブル18[[#This Row],[契約金額]]/テーブル18[[#This Row],[総勤務時間]],"")</calculatedColumnFormula>
      <totalsRowFormula>IFERROR(テーブル18[[#Totals],[契約金額]]/テーブル18[[#Totals],[総勤務時間]],"")</totalsRowFormula>
    </tableColumn>
    <tableColumn id="1" xr3:uid="{76486749-A4FA-440E-B060-E55F2E3E18E7}" name="医療的ケア看護職員の数" totalsRowFunction="sum" dataDxfId="91" totalsRowDxfId="90"/>
    <tableColumn id="10" xr3:uid="{E6C7FDAD-7DB7-4914-B791-D29122A11ADF}" name="対応する医療的ケア（医療的ケア児の延べ数）" dataDxfId="89" totalsRowDxfId="88"/>
    <tableColumn id="8" xr3:uid="{A3211BF7-0ED5-41BC-BA7A-2C06243AC30E}" name="対応する医療的ケア児数" totalsRowFunction="sum" dataDxfId="87" totalsRowDxfId="86"/>
    <tableColumn id="12" xr3:uid="{A1A13AC8-7F01-4B04-99EB-EB6B5E136D9E}" name="学校生活" totalsRowFunction="sum" dataDxfId="85" totalsRowDxfId="84"/>
    <tableColumn id="13" xr3:uid="{A5FFBF28-2FDA-4AEE-8479-BFA4CEF42DD5}" name="登下校" totalsRowFunction="sum" dataDxfId="83" totalsRowDxfId="82"/>
    <tableColumn id="14" xr3:uid="{8687C995-DAF6-43A6-A844-4D183E236638}" name="校外学習（泊無し）" totalsRowFunction="sum" dataDxfId="81" totalsRowDxfId="80"/>
    <tableColumn id="15" xr3:uid="{8368F186-8BD5-49BC-82EC-57A21E0D3685}" name="校外学習（泊を伴う）" totalsRowFunction="sum" dataDxfId="79" totalsRowDxfId="78"/>
    <tableColumn id="11" xr3:uid="{2752B88B-BCD6-4DF2-B3F9-43835D252271}" name="その他" totalsRowFunction="sum" dataDxfId="77" totalsRowDxfId="7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EB8FC3C-D2E7-4A9C-92B2-5D9CF9FFDE76}" name="テーブル29" displayName="テーブル29" ref="B6:O28" totalsRowCount="1" headerRowDxfId="75" dataDxfId="74" totalsRowDxfId="73">
  <autoFilter ref="B6:O27" xr:uid="{F254AB48-9B1B-45FC-B90F-84D1C5A389D4}"/>
  <tableColumns count="14">
    <tableColumn id="2" xr3:uid="{127479C9-30A1-40B6-B404-00A830121C68}" name="委託先の名称" dataDxfId="72" totalsRowDxfId="71" totalsRowCellStyle="標準 2 4 2"/>
    <tableColumn id="3" xr3:uid="{5A8693C6-25DD-4957-AD86-5732A4D8A70E}" name="委託先類型" dataDxfId="70" totalsRowDxfId="69" totalsRowCellStyle="標準 2 4 2"/>
    <tableColumn id="4" xr3:uid="{79B2AC2B-7455-4E43-975C-7938530D00AF}" name="その他の内容" dataDxfId="68" totalsRowDxfId="67" totalsRowCellStyle="標準 2 4 2"/>
    <tableColumn id="5" xr3:uid="{086C1FCA-B677-4232-8E6C-D2249D31A654}" name="契約金額" totalsRowFunction="sum" dataDxfId="66" totalsRowDxfId="65" totalsRowCellStyle="標準 2 4 2"/>
    <tableColumn id="6" xr3:uid="{C1A6F0F6-6B40-469C-9341-04AB8FD1223C}" name="総勤務時間" totalsRowFunction="sum" dataDxfId="64" totalsRowDxfId="63" totalsRowCellStyle="標準 2 4 2"/>
    <tableColumn id="7" xr3:uid="{4FE8E12C-ED3E-40BA-A89C-FBE796A8DCB6}" name="１時間当たりの経費" totalsRowFunction="custom" dataDxfId="62" totalsRowDxfId="61" totalsRowCellStyle="標準 2 4 2">
      <calculatedColumnFormula>IFERROR(テーブル29[[#This Row],[契約金額]]/テーブル29[[#This Row],[総勤務時間]],"")</calculatedColumnFormula>
      <totalsRowFormula>IFERROR(テーブル29[[#Totals],[契約金額]]/テーブル29[[#Totals],[総勤務時間]],"")</totalsRowFormula>
    </tableColumn>
    <tableColumn id="1" xr3:uid="{78A9DD9D-BA33-4E1F-947C-C3495BCCCE68}" name="介護福祉士の数" totalsRowFunction="sum" dataDxfId="60" totalsRowDxfId="59" totalsRowCellStyle="標準 2 4 2"/>
    <tableColumn id="10" xr3:uid="{1A48496B-1B79-49D9-BFB9-1F191C01DB43}" name="対応する医療的ケア（医療的ケア児の延べ数）" dataDxfId="58" totalsRowDxfId="57" totalsRowCellStyle="標準 2 4 2"/>
    <tableColumn id="8" xr3:uid="{E5FCB11C-895C-402F-AD45-854765C0F63F}" name="対応する医療的ケア児数" totalsRowFunction="sum" dataDxfId="56" totalsRowDxfId="55" totalsRowCellStyle="標準 2 4 2"/>
    <tableColumn id="12" xr3:uid="{7784BC7B-D277-4C40-8623-AFD07AD8F420}" name="学校生活" totalsRowFunction="sum" dataDxfId="54" totalsRowDxfId="53" totalsRowCellStyle="標準 2 4 2"/>
    <tableColumn id="13" xr3:uid="{BEBCC722-69BF-4967-AAD6-3D2230D21C26}" name="登下校" totalsRowFunction="sum" dataDxfId="52" totalsRowDxfId="51" totalsRowCellStyle="標準 2 4 2"/>
    <tableColumn id="14" xr3:uid="{95B07EA9-00DE-4D10-BBB5-FC625C1029CB}" name="校外学習（泊無し）" totalsRowFunction="sum" dataDxfId="50" totalsRowDxfId="49" totalsRowCellStyle="標準 2 4 2"/>
    <tableColumn id="15" xr3:uid="{5D44FE79-0ABA-4462-839D-6BB33E0FD39D}" name="校外学習（泊を伴う）" totalsRowFunction="sum" dataDxfId="48" totalsRowDxfId="47" totalsRowCellStyle="標準 2 4 2"/>
    <tableColumn id="11" xr3:uid="{D0095DEB-0285-4E7D-B265-E23B9E7F0DC2}" name="その他" totalsRowFunction="sum" dataDxfId="46" totalsRowDxfId="45" totalsRowCellStyle="標準 2 4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6FAB8ED-7CDD-460A-82C1-2045679754DC}" name="テーブル310" displayName="テーブル310" ref="B6:O28" totalsRowCount="1" headerRowDxfId="44" dataDxfId="43" totalsRowDxfId="42">
  <autoFilter ref="B6:O27" xr:uid="{F254AB48-9B1B-45FC-B90F-84D1C5A389D4}"/>
  <tableColumns count="14">
    <tableColumn id="2" xr3:uid="{19E5109E-9A41-4B72-9273-62F610BB3B5E}" name="委託先の名称" dataDxfId="41" totalsRowDxfId="40" totalsRowCellStyle="標準 2 4 2"/>
    <tableColumn id="3" xr3:uid="{20C00E76-C2E2-4A99-9C75-9213E9A61E27}" name="委託先類型" dataDxfId="39" totalsRowDxfId="38" totalsRowCellStyle="標準 2 4 2"/>
    <tableColumn id="4" xr3:uid="{D349D602-79F5-4635-9056-4C19CE12122B}" name="その他の内容" dataDxfId="37" totalsRowDxfId="36" totalsRowCellStyle="標準 2 4 2"/>
    <tableColumn id="5" xr3:uid="{8D3C07A0-5043-43EE-903C-BEB8F95A22AC}" name="契約金額" totalsRowFunction="sum" dataDxfId="35" totalsRowDxfId="34" totalsRowCellStyle="標準 2 4 2"/>
    <tableColumn id="6" xr3:uid="{6ADC5D29-078E-4AF5-80CB-23ADC5D65F05}" name="総勤務時間" totalsRowFunction="sum" dataDxfId="33" totalsRowDxfId="32" totalsRowCellStyle="標準 2 4 2"/>
    <tableColumn id="7" xr3:uid="{5CC4A5E5-C625-48C7-B6A0-08002CBB0A80}" name="１時間当たりの経費" totalsRowFunction="custom" dataDxfId="31" totalsRowDxfId="30" totalsRowCellStyle="標準 2 4 2">
      <calculatedColumnFormula>IFERROR(テーブル310[[#This Row],[契約金額]]/テーブル310[[#This Row],[総勤務時間]],"")</calculatedColumnFormula>
      <totalsRowFormula>IFERROR(テーブル310[[#Totals],[契約金額]]/テーブル310[[#Totals],[総勤務時間]],"")</totalsRowFormula>
    </tableColumn>
    <tableColumn id="1" xr3:uid="{429420C1-AD52-48C3-9AA2-9669AA567BEB}" name="認定特定行為業務従事者の数" totalsRowFunction="sum" dataDxfId="29" totalsRowDxfId="28" totalsRowCellStyle="標準 2 4 2"/>
    <tableColumn id="10" xr3:uid="{FED9D7A9-DA06-4ACC-BD38-A45B82AA1F68}" name="対応する医療的ケア（医療的ケア児の延べ数）" dataDxfId="27" totalsRowDxfId="26" totalsRowCellStyle="標準 2 4 2"/>
    <tableColumn id="8" xr3:uid="{B579C539-3C99-48DA-B12F-2F5132335E16}" name="対応する医療的ケア児数" totalsRowFunction="sum" dataDxfId="25" totalsRowDxfId="24" totalsRowCellStyle="標準 2 4 2"/>
    <tableColumn id="12" xr3:uid="{C4709907-8FDD-498D-86C6-65F87618F85F}" name="学校生活" totalsRowFunction="sum" dataDxfId="23" totalsRowDxfId="22" totalsRowCellStyle="標準 2 4 2"/>
    <tableColumn id="13" xr3:uid="{3AB5B7AB-7200-41EC-ABE0-6AB5A315D0D0}" name="登下校" totalsRowFunction="sum" dataDxfId="21" totalsRowDxfId="20" totalsRowCellStyle="標準 2 4 2"/>
    <tableColumn id="14" xr3:uid="{EB2CACE9-884D-4C29-8AB2-F7414C036980}" name="校外学習（泊無し）" totalsRowFunction="sum" dataDxfId="19" totalsRowDxfId="18" totalsRowCellStyle="標準 2 4 2"/>
    <tableColumn id="15" xr3:uid="{4935FA15-5F13-4431-9D21-0C6A99900F3B}" name="校外学習（泊を伴う）" totalsRowFunction="sum" dataDxfId="17" totalsRowDxfId="16" totalsRowCellStyle="標準 2 4 2"/>
    <tableColumn id="11" xr3:uid="{65EE0F22-4E78-4B67-B7DD-903F0BDC9D97}" name="その他" totalsRowFunction="sum" dataDxfId="15" totalsRowDxfId="14" totalsRowCellStyle="標準 2 4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DDAAC-40B3-4B13-9B03-1E14E25DBA48}">
  <sheetPr>
    <tabColor theme="4" tint="0.79998168889431442"/>
    <pageSetUpPr fitToPage="1"/>
  </sheetPr>
  <dimension ref="A1:U107"/>
  <sheetViews>
    <sheetView tabSelected="1" view="pageBreakPreview" zoomScale="55" zoomScaleNormal="100" zoomScaleSheetLayoutView="55" workbookViewId="0">
      <selection activeCell="D2" sqref="D2"/>
    </sheetView>
  </sheetViews>
  <sheetFormatPr defaultRowHeight="13.5"/>
  <cols>
    <col min="1" max="1" width="1.875" style="2" customWidth="1"/>
    <col min="2" max="2" width="29.125" style="2" customWidth="1"/>
    <col min="3" max="4" width="27.625" style="2" customWidth="1"/>
    <col min="5" max="9" width="23.875" style="2" customWidth="1"/>
    <col min="10" max="10" width="23.5" style="2" customWidth="1"/>
    <col min="11" max="12" width="1.875" style="2" customWidth="1"/>
    <col min="13" max="13" width="33.5" style="2" customWidth="1"/>
    <col min="14" max="16" width="26.5" style="2" customWidth="1"/>
    <col min="17" max="17" width="35.125" style="2" customWidth="1"/>
    <col min="18" max="18" width="36.5" style="2" customWidth="1"/>
    <col min="19" max="20" width="26.5" style="2" customWidth="1"/>
    <col min="21" max="21" width="1.875" style="2" customWidth="1"/>
    <col min="22" max="238" width="8.75" style="2"/>
    <col min="239" max="240" width="1.875" style="2" customWidth="1"/>
    <col min="241" max="241" width="14.5" style="2" customWidth="1"/>
    <col min="242" max="242" width="27.125" style="2" customWidth="1"/>
    <col min="243" max="244" width="18" style="2" customWidth="1"/>
    <col min="245" max="245" width="20.125" style="2" customWidth="1"/>
    <col min="246" max="246" width="4" style="2" customWidth="1"/>
    <col min="247" max="494" width="8.75" style="2"/>
    <col min="495" max="496" width="1.875" style="2" customWidth="1"/>
    <col min="497" max="497" width="14.5" style="2" customWidth="1"/>
    <col min="498" max="498" width="27.125" style="2" customWidth="1"/>
    <col min="499" max="500" width="18" style="2" customWidth="1"/>
    <col min="501" max="501" width="20.125" style="2" customWidth="1"/>
    <col min="502" max="502" width="4" style="2" customWidth="1"/>
    <col min="503" max="750" width="8.75" style="2"/>
    <col min="751" max="752" width="1.875" style="2" customWidth="1"/>
    <col min="753" max="753" width="14.5" style="2" customWidth="1"/>
    <col min="754" max="754" width="27.125" style="2" customWidth="1"/>
    <col min="755" max="756" width="18" style="2" customWidth="1"/>
    <col min="757" max="757" width="20.125" style="2" customWidth="1"/>
    <col min="758" max="758" width="4" style="2" customWidth="1"/>
    <col min="759" max="1006" width="8.75" style="2"/>
    <col min="1007" max="1008" width="1.875" style="2" customWidth="1"/>
    <col min="1009" max="1009" width="14.5" style="2" customWidth="1"/>
    <col min="1010" max="1010" width="27.125" style="2" customWidth="1"/>
    <col min="1011" max="1012" width="18" style="2" customWidth="1"/>
    <col min="1013" max="1013" width="20.125" style="2" customWidth="1"/>
    <col min="1014" max="1014" width="4" style="2" customWidth="1"/>
    <col min="1015" max="1262" width="8.75" style="2"/>
    <col min="1263" max="1264" width="1.875" style="2" customWidth="1"/>
    <col min="1265" max="1265" width="14.5" style="2" customWidth="1"/>
    <col min="1266" max="1266" width="27.125" style="2" customWidth="1"/>
    <col min="1267" max="1268" width="18" style="2" customWidth="1"/>
    <col min="1269" max="1269" width="20.125" style="2" customWidth="1"/>
    <col min="1270" max="1270" width="4" style="2" customWidth="1"/>
    <col min="1271" max="1518" width="8.75" style="2"/>
    <col min="1519" max="1520" width="1.875" style="2" customWidth="1"/>
    <col min="1521" max="1521" width="14.5" style="2" customWidth="1"/>
    <col min="1522" max="1522" width="27.125" style="2" customWidth="1"/>
    <col min="1523" max="1524" width="18" style="2" customWidth="1"/>
    <col min="1525" max="1525" width="20.125" style="2" customWidth="1"/>
    <col min="1526" max="1526" width="4" style="2" customWidth="1"/>
    <col min="1527" max="1774" width="8.75" style="2"/>
    <col min="1775" max="1776" width="1.875" style="2" customWidth="1"/>
    <col min="1777" max="1777" width="14.5" style="2" customWidth="1"/>
    <col min="1778" max="1778" width="27.125" style="2" customWidth="1"/>
    <col min="1779" max="1780" width="18" style="2" customWidth="1"/>
    <col min="1781" max="1781" width="20.125" style="2" customWidth="1"/>
    <col min="1782" max="1782" width="4" style="2" customWidth="1"/>
    <col min="1783" max="2030" width="8.75" style="2"/>
    <col min="2031" max="2032" width="1.875" style="2" customWidth="1"/>
    <col min="2033" max="2033" width="14.5" style="2" customWidth="1"/>
    <col min="2034" max="2034" width="27.125" style="2" customWidth="1"/>
    <col min="2035" max="2036" width="18" style="2" customWidth="1"/>
    <col min="2037" max="2037" width="20.125" style="2" customWidth="1"/>
    <col min="2038" max="2038" width="4" style="2" customWidth="1"/>
    <col min="2039" max="2286" width="8.75" style="2"/>
    <col min="2287" max="2288" width="1.875" style="2" customWidth="1"/>
    <col min="2289" max="2289" width="14.5" style="2" customWidth="1"/>
    <col min="2290" max="2290" width="27.125" style="2" customWidth="1"/>
    <col min="2291" max="2292" width="18" style="2" customWidth="1"/>
    <col min="2293" max="2293" width="20.125" style="2" customWidth="1"/>
    <col min="2294" max="2294" width="4" style="2" customWidth="1"/>
    <col min="2295" max="2542" width="8.75" style="2"/>
    <col min="2543" max="2544" width="1.875" style="2" customWidth="1"/>
    <col min="2545" max="2545" width="14.5" style="2" customWidth="1"/>
    <col min="2546" max="2546" width="27.125" style="2" customWidth="1"/>
    <col min="2547" max="2548" width="18" style="2" customWidth="1"/>
    <col min="2549" max="2549" width="20.125" style="2" customWidth="1"/>
    <col min="2550" max="2550" width="4" style="2" customWidth="1"/>
    <col min="2551" max="2798" width="8.75" style="2"/>
    <col min="2799" max="2800" width="1.875" style="2" customWidth="1"/>
    <col min="2801" max="2801" width="14.5" style="2" customWidth="1"/>
    <col min="2802" max="2802" width="27.125" style="2" customWidth="1"/>
    <col min="2803" max="2804" width="18" style="2" customWidth="1"/>
    <col min="2805" max="2805" width="20.125" style="2" customWidth="1"/>
    <col min="2806" max="2806" width="4" style="2" customWidth="1"/>
    <col min="2807" max="3054" width="8.75" style="2"/>
    <col min="3055" max="3056" width="1.875" style="2" customWidth="1"/>
    <col min="3057" max="3057" width="14.5" style="2" customWidth="1"/>
    <col min="3058" max="3058" width="27.125" style="2" customWidth="1"/>
    <col min="3059" max="3060" width="18" style="2" customWidth="1"/>
    <col min="3061" max="3061" width="20.125" style="2" customWidth="1"/>
    <col min="3062" max="3062" width="4" style="2" customWidth="1"/>
    <col min="3063" max="3310" width="8.75" style="2"/>
    <col min="3311" max="3312" width="1.875" style="2" customWidth="1"/>
    <col min="3313" max="3313" width="14.5" style="2" customWidth="1"/>
    <col min="3314" max="3314" width="27.125" style="2" customWidth="1"/>
    <col min="3315" max="3316" width="18" style="2" customWidth="1"/>
    <col min="3317" max="3317" width="20.125" style="2" customWidth="1"/>
    <col min="3318" max="3318" width="4" style="2" customWidth="1"/>
    <col min="3319" max="3566" width="8.75" style="2"/>
    <col min="3567" max="3568" width="1.875" style="2" customWidth="1"/>
    <col min="3569" max="3569" width="14.5" style="2" customWidth="1"/>
    <col min="3570" max="3570" width="27.125" style="2" customWidth="1"/>
    <col min="3571" max="3572" width="18" style="2" customWidth="1"/>
    <col min="3573" max="3573" width="20.125" style="2" customWidth="1"/>
    <col min="3574" max="3574" width="4" style="2" customWidth="1"/>
    <col min="3575" max="3822" width="8.75" style="2"/>
    <col min="3823" max="3824" width="1.875" style="2" customWidth="1"/>
    <col min="3825" max="3825" width="14.5" style="2" customWidth="1"/>
    <col min="3826" max="3826" width="27.125" style="2" customWidth="1"/>
    <col min="3827" max="3828" width="18" style="2" customWidth="1"/>
    <col min="3829" max="3829" width="20.125" style="2" customWidth="1"/>
    <col min="3830" max="3830" width="4" style="2" customWidth="1"/>
    <col min="3831" max="4078" width="8.75" style="2"/>
    <col min="4079" max="4080" width="1.875" style="2" customWidth="1"/>
    <col min="4081" max="4081" width="14.5" style="2" customWidth="1"/>
    <col min="4082" max="4082" width="27.125" style="2" customWidth="1"/>
    <col min="4083" max="4084" width="18" style="2" customWidth="1"/>
    <col min="4085" max="4085" width="20.125" style="2" customWidth="1"/>
    <col min="4086" max="4086" width="4" style="2" customWidth="1"/>
    <col min="4087" max="4334" width="8.75" style="2"/>
    <col min="4335" max="4336" width="1.875" style="2" customWidth="1"/>
    <col min="4337" max="4337" width="14.5" style="2" customWidth="1"/>
    <col min="4338" max="4338" width="27.125" style="2" customWidth="1"/>
    <col min="4339" max="4340" width="18" style="2" customWidth="1"/>
    <col min="4341" max="4341" width="20.125" style="2" customWidth="1"/>
    <col min="4342" max="4342" width="4" style="2" customWidth="1"/>
    <col min="4343" max="4590" width="8.75" style="2"/>
    <col min="4591" max="4592" width="1.875" style="2" customWidth="1"/>
    <col min="4593" max="4593" width="14.5" style="2" customWidth="1"/>
    <col min="4594" max="4594" width="27.125" style="2" customWidth="1"/>
    <col min="4595" max="4596" width="18" style="2" customWidth="1"/>
    <col min="4597" max="4597" width="20.125" style="2" customWidth="1"/>
    <col min="4598" max="4598" width="4" style="2" customWidth="1"/>
    <col min="4599" max="4846" width="8.75" style="2"/>
    <col min="4847" max="4848" width="1.875" style="2" customWidth="1"/>
    <col min="4849" max="4849" width="14.5" style="2" customWidth="1"/>
    <col min="4850" max="4850" width="27.125" style="2" customWidth="1"/>
    <col min="4851" max="4852" width="18" style="2" customWidth="1"/>
    <col min="4853" max="4853" width="20.125" style="2" customWidth="1"/>
    <col min="4854" max="4854" width="4" style="2" customWidth="1"/>
    <col min="4855" max="5102" width="8.75" style="2"/>
    <col min="5103" max="5104" width="1.875" style="2" customWidth="1"/>
    <col min="5105" max="5105" width="14.5" style="2" customWidth="1"/>
    <col min="5106" max="5106" width="27.125" style="2" customWidth="1"/>
    <col min="5107" max="5108" width="18" style="2" customWidth="1"/>
    <col min="5109" max="5109" width="20.125" style="2" customWidth="1"/>
    <col min="5110" max="5110" width="4" style="2" customWidth="1"/>
    <col min="5111" max="5358" width="8.75" style="2"/>
    <col min="5359" max="5360" width="1.875" style="2" customWidth="1"/>
    <col min="5361" max="5361" width="14.5" style="2" customWidth="1"/>
    <col min="5362" max="5362" width="27.125" style="2" customWidth="1"/>
    <col min="5363" max="5364" width="18" style="2" customWidth="1"/>
    <col min="5365" max="5365" width="20.125" style="2" customWidth="1"/>
    <col min="5366" max="5366" width="4" style="2" customWidth="1"/>
    <col min="5367" max="5614" width="8.75" style="2"/>
    <col min="5615" max="5616" width="1.875" style="2" customWidth="1"/>
    <col min="5617" max="5617" width="14.5" style="2" customWidth="1"/>
    <col min="5618" max="5618" width="27.125" style="2" customWidth="1"/>
    <col min="5619" max="5620" width="18" style="2" customWidth="1"/>
    <col min="5621" max="5621" width="20.125" style="2" customWidth="1"/>
    <col min="5622" max="5622" width="4" style="2" customWidth="1"/>
    <col min="5623" max="5870" width="8.75" style="2"/>
    <col min="5871" max="5872" width="1.875" style="2" customWidth="1"/>
    <col min="5873" max="5873" width="14.5" style="2" customWidth="1"/>
    <col min="5874" max="5874" width="27.125" style="2" customWidth="1"/>
    <col min="5875" max="5876" width="18" style="2" customWidth="1"/>
    <col min="5877" max="5877" width="20.125" style="2" customWidth="1"/>
    <col min="5878" max="5878" width="4" style="2" customWidth="1"/>
    <col min="5879" max="6126" width="8.75" style="2"/>
    <col min="6127" max="6128" width="1.875" style="2" customWidth="1"/>
    <col min="6129" max="6129" width="14.5" style="2" customWidth="1"/>
    <col min="6130" max="6130" width="27.125" style="2" customWidth="1"/>
    <col min="6131" max="6132" width="18" style="2" customWidth="1"/>
    <col min="6133" max="6133" width="20.125" style="2" customWidth="1"/>
    <col min="6134" max="6134" width="4" style="2" customWidth="1"/>
    <col min="6135" max="6382" width="8.75" style="2"/>
    <col min="6383" max="6384" width="1.875" style="2" customWidth="1"/>
    <col min="6385" max="6385" width="14.5" style="2" customWidth="1"/>
    <col min="6386" max="6386" width="27.125" style="2" customWidth="1"/>
    <col min="6387" max="6388" width="18" style="2" customWidth="1"/>
    <col min="6389" max="6389" width="20.125" style="2" customWidth="1"/>
    <col min="6390" max="6390" width="4" style="2" customWidth="1"/>
    <col min="6391" max="6638" width="8.75" style="2"/>
    <col min="6639" max="6640" width="1.875" style="2" customWidth="1"/>
    <col min="6641" max="6641" width="14.5" style="2" customWidth="1"/>
    <col min="6642" max="6642" width="27.125" style="2" customWidth="1"/>
    <col min="6643" max="6644" width="18" style="2" customWidth="1"/>
    <col min="6645" max="6645" width="20.125" style="2" customWidth="1"/>
    <col min="6646" max="6646" width="4" style="2" customWidth="1"/>
    <col min="6647" max="6894" width="8.75" style="2"/>
    <col min="6895" max="6896" width="1.875" style="2" customWidth="1"/>
    <col min="6897" max="6897" width="14.5" style="2" customWidth="1"/>
    <col min="6898" max="6898" width="27.125" style="2" customWidth="1"/>
    <col min="6899" max="6900" width="18" style="2" customWidth="1"/>
    <col min="6901" max="6901" width="20.125" style="2" customWidth="1"/>
    <col min="6902" max="6902" width="4" style="2" customWidth="1"/>
    <col min="6903" max="7150" width="8.75" style="2"/>
    <col min="7151" max="7152" width="1.875" style="2" customWidth="1"/>
    <col min="7153" max="7153" width="14.5" style="2" customWidth="1"/>
    <col min="7154" max="7154" width="27.125" style="2" customWidth="1"/>
    <col min="7155" max="7156" width="18" style="2" customWidth="1"/>
    <col min="7157" max="7157" width="20.125" style="2" customWidth="1"/>
    <col min="7158" max="7158" width="4" style="2" customWidth="1"/>
    <col min="7159" max="7406" width="8.75" style="2"/>
    <col min="7407" max="7408" width="1.875" style="2" customWidth="1"/>
    <col min="7409" max="7409" width="14.5" style="2" customWidth="1"/>
    <col min="7410" max="7410" width="27.125" style="2" customWidth="1"/>
    <col min="7411" max="7412" width="18" style="2" customWidth="1"/>
    <col min="7413" max="7413" width="20.125" style="2" customWidth="1"/>
    <col min="7414" max="7414" width="4" style="2" customWidth="1"/>
    <col min="7415" max="7662" width="8.75" style="2"/>
    <col min="7663" max="7664" width="1.875" style="2" customWidth="1"/>
    <col min="7665" max="7665" width="14.5" style="2" customWidth="1"/>
    <col min="7666" max="7666" width="27.125" style="2" customWidth="1"/>
    <col min="7667" max="7668" width="18" style="2" customWidth="1"/>
    <col min="7669" max="7669" width="20.125" style="2" customWidth="1"/>
    <col min="7670" max="7670" width="4" style="2" customWidth="1"/>
    <col min="7671" max="7918" width="8.75" style="2"/>
    <col min="7919" max="7920" width="1.875" style="2" customWidth="1"/>
    <col min="7921" max="7921" width="14.5" style="2" customWidth="1"/>
    <col min="7922" max="7922" width="27.125" style="2" customWidth="1"/>
    <col min="7923" max="7924" width="18" style="2" customWidth="1"/>
    <col min="7925" max="7925" width="20.125" style="2" customWidth="1"/>
    <col min="7926" max="7926" width="4" style="2" customWidth="1"/>
    <col min="7927" max="8174" width="8.75" style="2"/>
    <col min="8175" max="8176" width="1.875" style="2" customWidth="1"/>
    <col min="8177" max="8177" width="14.5" style="2" customWidth="1"/>
    <col min="8178" max="8178" width="27.125" style="2" customWidth="1"/>
    <col min="8179" max="8180" width="18" style="2" customWidth="1"/>
    <col min="8181" max="8181" width="20.125" style="2" customWidth="1"/>
    <col min="8182" max="8182" width="4" style="2" customWidth="1"/>
    <col min="8183" max="8430" width="8.75" style="2"/>
    <col min="8431" max="8432" width="1.875" style="2" customWidth="1"/>
    <col min="8433" max="8433" width="14.5" style="2" customWidth="1"/>
    <col min="8434" max="8434" width="27.125" style="2" customWidth="1"/>
    <col min="8435" max="8436" width="18" style="2" customWidth="1"/>
    <col min="8437" max="8437" width="20.125" style="2" customWidth="1"/>
    <col min="8438" max="8438" width="4" style="2" customWidth="1"/>
    <col min="8439" max="8686" width="8.75" style="2"/>
    <col min="8687" max="8688" width="1.875" style="2" customWidth="1"/>
    <col min="8689" max="8689" width="14.5" style="2" customWidth="1"/>
    <col min="8690" max="8690" width="27.125" style="2" customWidth="1"/>
    <col min="8691" max="8692" width="18" style="2" customWidth="1"/>
    <col min="8693" max="8693" width="20.125" style="2" customWidth="1"/>
    <col min="8694" max="8694" width="4" style="2" customWidth="1"/>
    <col min="8695" max="8942" width="8.75" style="2"/>
    <col min="8943" max="8944" width="1.875" style="2" customWidth="1"/>
    <col min="8945" max="8945" width="14.5" style="2" customWidth="1"/>
    <col min="8946" max="8946" width="27.125" style="2" customWidth="1"/>
    <col min="8947" max="8948" width="18" style="2" customWidth="1"/>
    <col min="8949" max="8949" width="20.125" style="2" customWidth="1"/>
    <col min="8950" max="8950" width="4" style="2" customWidth="1"/>
    <col min="8951" max="9198" width="8.75" style="2"/>
    <col min="9199" max="9200" width="1.875" style="2" customWidth="1"/>
    <col min="9201" max="9201" width="14.5" style="2" customWidth="1"/>
    <col min="9202" max="9202" width="27.125" style="2" customWidth="1"/>
    <col min="9203" max="9204" width="18" style="2" customWidth="1"/>
    <col min="9205" max="9205" width="20.125" style="2" customWidth="1"/>
    <col min="9206" max="9206" width="4" style="2" customWidth="1"/>
    <col min="9207" max="9454" width="8.75" style="2"/>
    <col min="9455" max="9456" width="1.875" style="2" customWidth="1"/>
    <col min="9457" max="9457" width="14.5" style="2" customWidth="1"/>
    <col min="9458" max="9458" width="27.125" style="2" customWidth="1"/>
    <col min="9459" max="9460" width="18" style="2" customWidth="1"/>
    <col min="9461" max="9461" width="20.125" style="2" customWidth="1"/>
    <col min="9462" max="9462" width="4" style="2" customWidth="1"/>
    <col min="9463" max="9710" width="8.75" style="2"/>
    <col min="9711" max="9712" width="1.875" style="2" customWidth="1"/>
    <col min="9713" max="9713" width="14.5" style="2" customWidth="1"/>
    <col min="9714" max="9714" width="27.125" style="2" customWidth="1"/>
    <col min="9715" max="9716" width="18" style="2" customWidth="1"/>
    <col min="9717" max="9717" width="20.125" style="2" customWidth="1"/>
    <col min="9718" max="9718" width="4" style="2" customWidth="1"/>
    <col min="9719" max="9966" width="8.75" style="2"/>
    <col min="9967" max="9968" width="1.875" style="2" customWidth="1"/>
    <col min="9969" max="9969" width="14.5" style="2" customWidth="1"/>
    <col min="9970" max="9970" width="27.125" style="2" customWidth="1"/>
    <col min="9971" max="9972" width="18" style="2" customWidth="1"/>
    <col min="9973" max="9973" width="20.125" style="2" customWidth="1"/>
    <col min="9974" max="9974" width="4" style="2" customWidth="1"/>
    <col min="9975" max="10222" width="8.75" style="2"/>
    <col min="10223" max="10224" width="1.875" style="2" customWidth="1"/>
    <col min="10225" max="10225" width="14.5" style="2" customWidth="1"/>
    <col min="10226" max="10226" width="27.125" style="2" customWidth="1"/>
    <col min="10227" max="10228" width="18" style="2" customWidth="1"/>
    <col min="10229" max="10229" width="20.125" style="2" customWidth="1"/>
    <col min="10230" max="10230" width="4" style="2" customWidth="1"/>
    <col min="10231" max="10478" width="8.75" style="2"/>
    <col min="10479" max="10480" width="1.875" style="2" customWidth="1"/>
    <col min="10481" max="10481" width="14.5" style="2" customWidth="1"/>
    <col min="10482" max="10482" width="27.125" style="2" customWidth="1"/>
    <col min="10483" max="10484" width="18" style="2" customWidth="1"/>
    <col min="10485" max="10485" width="20.125" style="2" customWidth="1"/>
    <col min="10486" max="10486" width="4" style="2" customWidth="1"/>
    <col min="10487" max="10734" width="8.75" style="2"/>
    <col min="10735" max="10736" width="1.875" style="2" customWidth="1"/>
    <col min="10737" max="10737" width="14.5" style="2" customWidth="1"/>
    <col min="10738" max="10738" width="27.125" style="2" customWidth="1"/>
    <col min="10739" max="10740" width="18" style="2" customWidth="1"/>
    <col min="10741" max="10741" width="20.125" style="2" customWidth="1"/>
    <col min="10742" max="10742" width="4" style="2" customWidth="1"/>
    <col min="10743" max="10990" width="8.75" style="2"/>
    <col min="10991" max="10992" width="1.875" style="2" customWidth="1"/>
    <col min="10993" max="10993" width="14.5" style="2" customWidth="1"/>
    <col min="10994" max="10994" width="27.125" style="2" customWidth="1"/>
    <col min="10995" max="10996" width="18" style="2" customWidth="1"/>
    <col min="10997" max="10997" width="20.125" style="2" customWidth="1"/>
    <col min="10998" max="10998" width="4" style="2" customWidth="1"/>
    <col min="10999" max="11246" width="8.75" style="2"/>
    <col min="11247" max="11248" width="1.875" style="2" customWidth="1"/>
    <col min="11249" max="11249" width="14.5" style="2" customWidth="1"/>
    <col min="11250" max="11250" width="27.125" style="2" customWidth="1"/>
    <col min="11251" max="11252" width="18" style="2" customWidth="1"/>
    <col min="11253" max="11253" width="20.125" style="2" customWidth="1"/>
    <col min="11254" max="11254" width="4" style="2" customWidth="1"/>
    <col min="11255" max="11502" width="8.75" style="2"/>
    <col min="11503" max="11504" width="1.875" style="2" customWidth="1"/>
    <col min="11505" max="11505" width="14.5" style="2" customWidth="1"/>
    <col min="11506" max="11506" width="27.125" style="2" customWidth="1"/>
    <col min="11507" max="11508" width="18" style="2" customWidth="1"/>
    <col min="11509" max="11509" width="20.125" style="2" customWidth="1"/>
    <col min="11510" max="11510" width="4" style="2" customWidth="1"/>
    <col min="11511" max="11758" width="8.75" style="2"/>
    <col min="11759" max="11760" width="1.875" style="2" customWidth="1"/>
    <col min="11761" max="11761" width="14.5" style="2" customWidth="1"/>
    <col min="11762" max="11762" width="27.125" style="2" customWidth="1"/>
    <col min="11763" max="11764" width="18" style="2" customWidth="1"/>
    <col min="11765" max="11765" width="20.125" style="2" customWidth="1"/>
    <col min="11766" max="11766" width="4" style="2" customWidth="1"/>
    <col min="11767" max="12014" width="8.75" style="2"/>
    <col min="12015" max="12016" width="1.875" style="2" customWidth="1"/>
    <col min="12017" max="12017" width="14.5" style="2" customWidth="1"/>
    <col min="12018" max="12018" width="27.125" style="2" customWidth="1"/>
    <col min="12019" max="12020" width="18" style="2" customWidth="1"/>
    <col min="12021" max="12021" width="20.125" style="2" customWidth="1"/>
    <col min="12022" max="12022" width="4" style="2" customWidth="1"/>
    <col min="12023" max="12270" width="8.75" style="2"/>
    <col min="12271" max="12272" width="1.875" style="2" customWidth="1"/>
    <col min="12273" max="12273" width="14.5" style="2" customWidth="1"/>
    <col min="12274" max="12274" width="27.125" style="2" customWidth="1"/>
    <col min="12275" max="12276" width="18" style="2" customWidth="1"/>
    <col min="12277" max="12277" width="20.125" style="2" customWidth="1"/>
    <col min="12278" max="12278" width="4" style="2" customWidth="1"/>
    <col min="12279" max="12526" width="8.75" style="2"/>
    <col min="12527" max="12528" width="1.875" style="2" customWidth="1"/>
    <col min="12529" max="12529" width="14.5" style="2" customWidth="1"/>
    <col min="12530" max="12530" width="27.125" style="2" customWidth="1"/>
    <col min="12531" max="12532" width="18" style="2" customWidth="1"/>
    <col min="12533" max="12533" width="20.125" style="2" customWidth="1"/>
    <col min="12534" max="12534" width="4" style="2" customWidth="1"/>
    <col min="12535" max="12782" width="8.75" style="2"/>
    <col min="12783" max="12784" width="1.875" style="2" customWidth="1"/>
    <col min="12785" max="12785" width="14.5" style="2" customWidth="1"/>
    <col min="12786" max="12786" width="27.125" style="2" customWidth="1"/>
    <col min="12787" max="12788" width="18" style="2" customWidth="1"/>
    <col min="12789" max="12789" width="20.125" style="2" customWidth="1"/>
    <col min="12790" max="12790" width="4" style="2" customWidth="1"/>
    <col min="12791" max="13038" width="8.75" style="2"/>
    <col min="13039" max="13040" width="1.875" style="2" customWidth="1"/>
    <col min="13041" max="13041" width="14.5" style="2" customWidth="1"/>
    <col min="13042" max="13042" width="27.125" style="2" customWidth="1"/>
    <col min="13043" max="13044" width="18" style="2" customWidth="1"/>
    <col min="13045" max="13045" width="20.125" style="2" customWidth="1"/>
    <col min="13046" max="13046" width="4" style="2" customWidth="1"/>
    <col min="13047" max="13294" width="8.75" style="2"/>
    <col min="13295" max="13296" width="1.875" style="2" customWidth="1"/>
    <col min="13297" max="13297" width="14.5" style="2" customWidth="1"/>
    <col min="13298" max="13298" width="27.125" style="2" customWidth="1"/>
    <col min="13299" max="13300" width="18" style="2" customWidth="1"/>
    <col min="13301" max="13301" width="20.125" style="2" customWidth="1"/>
    <col min="13302" max="13302" width="4" style="2" customWidth="1"/>
    <col min="13303" max="13550" width="8.75" style="2"/>
    <col min="13551" max="13552" width="1.875" style="2" customWidth="1"/>
    <col min="13553" max="13553" width="14.5" style="2" customWidth="1"/>
    <col min="13554" max="13554" width="27.125" style="2" customWidth="1"/>
    <col min="13555" max="13556" width="18" style="2" customWidth="1"/>
    <col min="13557" max="13557" width="20.125" style="2" customWidth="1"/>
    <col min="13558" max="13558" width="4" style="2" customWidth="1"/>
    <col min="13559" max="13806" width="8.75" style="2"/>
    <col min="13807" max="13808" width="1.875" style="2" customWidth="1"/>
    <col min="13809" max="13809" width="14.5" style="2" customWidth="1"/>
    <col min="13810" max="13810" width="27.125" style="2" customWidth="1"/>
    <col min="13811" max="13812" width="18" style="2" customWidth="1"/>
    <col min="13813" max="13813" width="20.125" style="2" customWidth="1"/>
    <col min="13814" max="13814" width="4" style="2" customWidth="1"/>
    <col min="13815" max="14062" width="8.75" style="2"/>
    <col min="14063" max="14064" width="1.875" style="2" customWidth="1"/>
    <col min="14065" max="14065" width="14.5" style="2" customWidth="1"/>
    <col min="14066" max="14066" width="27.125" style="2" customWidth="1"/>
    <col min="14067" max="14068" width="18" style="2" customWidth="1"/>
    <col min="14069" max="14069" width="20.125" style="2" customWidth="1"/>
    <col min="14070" max="14070" width="4" style="2" customWidth="1"/>
    <col min="14071" max="14318" width="8.75" style="2"/>
    <col min="14319" max="14320" width="1.875" style="2" customWidth="1"/>
    <col min="14321" max="14321" width="14.5" style="2" customWidth="1"/>
    <col min="14322" max="14322" width="27.125" style="2" customWidth="1"/>
    <col min="14323" max="14324" width="18" style="2" customWidth="1"/>
    <col min="14325" max="14325" width="20.125" style="2" customWidth="1"/>
    <col min="14326" max="14326" width="4" style="2" customWidth="1"/>
    <col min="14327" max="14574" width="8.75" style="2"/>
    <col min="14575" max="14576" width="1.875" style="2" customWidth="1"/>
    <col min="14577" max="14577" width="14.5" style="2" customWidth="1"/>
    <col min="14578" max="14578" width="27.125" style="2" customWidth="1"/>
    <col min="14579" max="14580" width="18" style="2" customWidth="1"/>
    <col min="14581" max="14581" width="20.125" style="2" customWidth="1"/>
    <col min="14582" max="14582" width="4" style="2" customWidth="1"/>
    <col min="14583" max="14830" width="8.75" style="2"/>
    <col min="14831" max="14832" width="1.875" style="2" customWidth="1"/>
    <col min="14833" max="14833" width="14.5" style="2" customWidth="1"/>
    <col min="14834" max="14834" width="27.125" style="2" customWidth="1"/>
    <col min="14835" max="14836" width="18" style="2" customWidth="1"/>
    <col min="14837" max="14837" width="20.125" style="2" customWidth="1"/>
    <col min="14838" max="14838" width="4" style="2" customWidth="1"/>
    <col min="14839" max="15086" width="8.75" style="2"/>
    <col min="15087" max="15088" width="1.875" style="2" customWidth="1"/>
    <col min="15089" max="15089" width="14.5" style="2" customWidth="1"/>
    <col min="15090" max="15090" width="27.125" style="2" customWidth="1"/>
    <col min="15091" max="15092" width="18" style="2" customWidth="1"/>
    <col min="15093" max="15093" width="20.125" style="2" customWidth="1"/>
    <col min="15094" max="15094" width="4" style="2" customWidth="1"/>
    <col min="15095" max="15342" width="8.75" style="2"/>
    <col min="15343" max="15344" width="1.875" style="2" customWidth="1"/>
    <col min="15345" max="15345" width="14.5" style="2" customWidth="1"/>
    <col min="15346" max="15346" width="27.125" style="2" customWidth="1"/>
    <col min="15347" max="15348" width="18" style="2" customWidth="1"/>
    <col min="15349" max="15349" width="20.125" style="2" customWidth="1"/>
    <col min="15350" max="15350" width="4" style="2" customWidth="1"/>
    <col min="15351" max="15598" width="8.75" style="2"/>
    <col min="15599" max="15600" width="1.875" style="2" customWidth="1"/>
    <col min="15601" max="15601" width="14.5" style="2" customWidth="1"/>
    <col min="15602" max="15602" width="27.125" style="2" customWidth="1"/>
    <col min="15603" max="15604" width="18" style="2" customWidth="1"/>
    <col min="15605" max="15605" width="20.125" style="2" customWidth="1"/>
    <col min="15606" max="15606" width="4" style="2" customWidth="1"/>
    <col min="15607" max="15854" width="8.75" style="2"/>
    <col min="15855" max="15856" width="1.875" style="2" customWidth="1"/>
    <col min="15857" max="15857" width="14.5" style="2" customWidth="1"/>
    <col min="15858" max="15858" width="27.125" style="2" customWidth="1"/>
    <col min="15859" max="15860" width="18" style="2" customWidth="1"/>
    <col min="15861" max="15861" width="20.125" style="2" customWidth="1"/>
    <col min="15862" max="15862" width="4" style="2" customWidth="1"/>
    <col min="15863" max="16110" width="8.75" style="2"/>
    <col min="16111" max="16112" width="1.875" style="2" customWidth="1"/>
    <col min="16113" max="16113" width="14.5" style="2" customWidth="1"/>
    <col min="16114" max="16114" width="27.125" style="2" customWidth="1"/>
    <col min="16115" max="16116" width="18" style="2" customWidth="1"/>
    <col min="16117" max="16117" width="20.125" style="2" customWidth="1"/>
    <col min="16118" max="16118" width="4" style="2" customWidth="1"/>
    <col min="16119" max="16384" width="8.75" style="2"/>
  </cols>
  <sheetData>
    <row r="1" spans="1:21" s="1" customFormat="1" ht="26.45" customHeight="1" thickBot="1">
      <c r="A1" s="170" t="s">
        <v>0</v>
      </c>
      <c r="B1" s="171"/>
      <c r="C1" s="171"/>
      <c r="D1" s="171"/>
      <c r="E1" s="171"/>
      <c r="F1" s="171"/>
      <c r="G1" s="171"/>
      <c r="H1" s="171"/>
      <c r="I1" s="171"/>
      <c r="J1" s="171"/>
      <c r="K1" s="8"/>
      <c r="L1" s="170" t="s">
        <v>33</v>
      </c>
      <c r="M1" s="171"/>
      <c r="N1" s="171"/>
      <c r="O1" s="171"/>
      <c r="P1" s="171"/>
      <c r="Q1" s="171"/>
      <c r="R1" s="171"/>
      <c r="S1" s="171"/>
      <c r="T1" s="171"/>
      <c r="U1" s="171"/>
    </row>
    <row r="2" spans="1:21" ht="17.45" customHeight="1">
      <c r="A2" s="9" t="s">
        <v>31</v>
      </c>
      <c r="B2" s="10"/>
      <c r="C2" s="10"/>
      <c r="D2" s="10" t="s">
        <v>192</v>
      </c>
      <c r="E2" s="10"/>
      <c r="F2" s="10"/>
      <c r="G2" s="10"/>
      <c r="H2" s="10"/>
      <c r="I2" s="10"/>
      <c r="J2" s="10"/>
      <c r="K2" s="11"/>
      <c r="L2" s="9" t="s">
        <v>31</v>
      </c>
      <c r="M2" s="10"/>
      <c r="N2" s="10"/>
      <c r="O2" s="10"/>
      <c r="P2" s="10"/>
      <c r="Q2" s="10"/>
      <c r="R2" s="10"/>
      <c r="S2" s="10"/>
      <c r="T2" s="10"/>
      <c r="U2" s="11"/>
    </row>
    <row r="3" spans="1:21" ht="17.45" customHeight="1">
      <c r="A3" s="12"/>
      <c r="B3" s="13"/>
      <c r="C3" s="13"/>
      <c r="D3" s="13"/>
      <c r="E3" s="13"/>
      <c r="F3" s="13"/>
      <c r="G3" s="13"/>
      <c r="H3" s="13"/>
      <c r="I3" s="13"/>
      <c r="J3" s="13"/>
      <c r="K3" s="14"/>
      <c r="L3" s="12"/>
      <c r="M3" s="13"/>
      <c r="N3" s="13"/>
      <c r="O3" s="13"/>
      <c r="P3" s="13"/>
      <c r="Q3" s="13"/>
      <c r="R3" s="13"/>
      <c r="S3" s="13"/>
      <c r="T3" s="13"/>
      <c r="U3" s="14"/>
    </row>
    <row r="4" spans="1:21" ht="27.75" customHeight="1">
      <c r="A4" s="12"/>
      <c r="B4" s="13"/>
      <c r="C4" s="13"/>
      <c r="D4" s="13"/>
      <c r="E4" s="13"/>
      <c r="F4" s="13"/>
      <c r="G4" s="56"/>
      <c r="H4" s="180" t="s">
        <v>101</v>
      </c>
      <c r="I4" s="181"/>
      <c r="J4" s="182"/>
      <c r="K4" s="14"/>
      <c r="L4" s="12"/>
      <c r="M4" s="13"/>
      <c r="N4" s="13"/>
      <c r="O4" s="13"/>
      <c r="P4" s="13"/>
      <c r="Q4" s="13"/>
      <c r="R4" s="172" t="s">
        <v>34</v>
      </c>
      <c r="S4" s="173"/>
      <c r="T4" s="174"/>
      <c r="U4" s="14"/>
    </row>
    <row r="5" spans="1:21" ht="17.45" customHeight="1">
      <c r="A5" s="12"/>
      <c r="B5" s="13"/>
      <c r="C5" s="13"/>
      <c r="D5" s="13"/>
      <c r="E5" s="13"/>
      <c r="F5" s="13"/>
      <c r="G5" s="13"/>
      <c r="H5" s="13"/>
      <c r="I5" s="13"/>
      <c r="J5" s="13"/>
      <c r="K5" s="14"/>
      <c r="L5" s="12"/>
      <c r="M5" s="13"/>
      <c r="N5" s="13"/>
      <c r="O5" s="13"/>
      <c r="P5" s="13"/>
      <c r="Q5" s="13"/>
      <c r="R5" s="13"/>
      <c r="S5" s="13"/>
      <c r="T5" s="13"/>
      <c r="U5" s="14"/>
    </row>
    <row r="6" spans="1:21" ht="28.5" customHeight="1">
      <c r="A6" s="183" t="s">
        <v>54</v>
      </c>
      <c r="B6" s="184"/>
      <c r="C6" s="184"/>
      <c r="D6" s="184"/>
      <c r="E6" s="184"/>
      <c r="F6" s="184"/>
      <c r="G6" s="184"/>
      <c r="H6" s="184"/>
      <c r="I6" s="184"/>
      <c r="J6" s="184"/>
      <c r="K6" s="185"/>
      <c r="L6" s="183" t="s">
        <v>54</v>
      </c>
      <c r="M6" s="184"/>
      <c r="N6" s="184"/>
      <c r="O6" s="184"/>
      <c r="P6" s="184"/>
      <c r="Q6" s="184"/>
      <c r="R6" s="184"/>
      <c r="S6" s="184"/>
      <c r="T6" s="184"/>
      <c r="U6" s="14"/>
    </row>
    <row r="7" spans="1:21" ht="17.45" customHeight="1">
      <c r="A7" s="12"/>
      <c r="B7" s="13"/>
      <c r="C7" s="13"/>
      <c r="D7" s="13"/>
      <c r="E7" s="13"/>
      <c r="F7" s="13"/>
      <c r="G7" s="13"/>
      <c r="H7" s="13"/>
      <c r="I7" s="13"/>
      <c r="J7" s="13"/>
      <c r="K7" s="14"/>
      <c r="L7" s="12"/>
      <c r="M7" s="13"/>
      <c r="N7" s="13"/>
      <c r="O7" s="13"/>
      <c r="P7" s="13"/>
      <c r="Q7" s="13"/>
      <c r="R7" s="13"/>
      <c r="S7" s="13"/>
      <c r="T7" s="13"/>
      <c r="U7" s="14"/>
    </row>
    <row r="8" spans="1:21" ht="17.45" customHeight="1">
      <c r="A8" s="12"/>
      <c r="B8" s="13"/>
      <c r="C8" s="13"/>
      <c r="D8" s="13"/>
      <c r="E8" s="13"/>
      <c r="F8" s="13"/>
      <c r="G8" s="13"/>
      <c r="H8" s="13"/>
      <c r="I8" s="13"/>
      <c r="J8" s="13"/>
      <c r="K8" s="14"/>
      <c r="L8" s="12"/>
      <c r="M8" s="13"/>
      <c r="N8" s="13"/>
      <c r="O8" s="13"/>
      <c r="P8" s="13"/>
      <c r="Q8" s="13"/>
      <c r="R8" s="13"/>
      <c r="S8" s="13"/>
      <c r="T8" s="13"/>
      <c r="U8" s="14"/>
    </row>
    <row r="9" spans="1:21" ht="27.75" customHeight="1">
      <c r="A9" s="12"/>
      <c r="B9" s="13"/>
      <c r="C9" s="13"/>
      <c r="D9" s="13"/>
      <c r="E9" s="13"/>
      <c r="F9" s="13"/>
      <c r="G9" s="13"/>
      <c r="H9" s="13"/>
      <c r="I9" s="13"/>
      <c r="J9" s="13"/>
      <c r="K9" s="14"/>
      <c r="L9" s="12"/>
      <c r="M9" s="13"/>
      <c r="N9" s="13"/>
      <c r="O9" s="13"/>
      <c r="P9" s="13"/>
      <c r="Q9" s="13"/>
      <c r="R9" s="13"/>
      <c r="S9" s="13"/>
      <c r="T9" s="13"/>
      <c r="U9" s="14"/>
    </row>
    <row r="10" spans="1:21" ht="22.5" customHeight="1">
      <c r="A10" s="12"/>
      <c r="B10" s="15" t="s">
        <v>35</v>
      </c>
      <c r="C10" s="13"/>
      <c r="D10" s="13"/>
      <c r="E10" s="13"/>
      <c r="F10" s="13"/>
      <c r="G10" s="13"/>
      <c r="H10" s="13"/>
      <c r="I10" s="13"/>
      <c r="J10" s="13"/>
      <c r="K10" s="14"/>
      <c r="L10" s="12"/>
      <c r="M10" s="15" t="s">
        <v>35</v>
      </c>
      <c r="N10" s="13"/>
      <c r="O10" s="13"/>
      <c r="P10" s="13"/>
      <c r="Q10" s="13"/>
      <c r="R10" s="13"/>
      <c r="S10" s="13"/>
      <c r="T10" s="13"/>
      <c r="U10" s="14"/>
    </row>
    <row r="11" spans="1:21" ht="22.5" customHeight="1">
      <c r="A11" s="12"/>
      <c r="B11" s="186"/>
      <c r="C11" s="187"/>
      <c r="D11" s="187"/>
      <c r="E11" s="187"/>
      <c r="F11" s="187"/>
      <c r="G11" s="187"/>
      <c r="H11" s="187"/>
      <c r="I11" s="187"/>
      <c r="J11" s="188"/>
      <c r="K11" s="14"/>
      <c r="L11" s="12"/>
      <c r="M11" s="201"/>
      <c r="N11" s="201"/>
      <c r="O11" s="201"/>
      <c r="P11" s="201"/>
      <c r="Q11" s="201"/>
      <c r="R11" s="201"/>
      <c r="S11" s="201"/>
      <c r="T11" s="201"/>
      <c r="U11" s="14"/>
    </row>
    <row r="12" spans="1:21" ht="22.5" customHeight="1">
      <c r="A12" s="12"/>
      <c r="B12" s="189"/>
      <c r="C12" s="190"/>
      <c r="D12" s="190"/>
      <c r="E12" s="190"/>
      <c r="F12" s="190"/>
      <c r="G12" s="190"/>
      <c r="H12" s="190"/>
      <c r="I12" s="190"/>
      <c r="J12" s="191"/>
      <c r="K12" s="14"/>
      <c r="L12" s="12"/>
      <c r="M12" s="201"/>
      <c r="N12" s="201"/>
      <c r="O12" s="201"/>
      <c r="P12" s="201"/>
      <c r="Q12" s="201"/>
      <c r="R12" s="201"/>
      <c r="S12" s="201"/>
      <c r="T12" s="201"/>
      <c r="U12" s="14"/>
    </row>
    <row r="13" spans="1:21" ht="22.5" customHeight="1">
      <c r="A13" s="12"/>
      <c r="B13" s="192"/>
      <c r="C13" s="193"/>
      <c r="D13" s="193"/>
      <c r="E13" s="193"/>
      <c r="F13" s="193"/>
      <c r="G13" s="193"/>
      <c r="H13" s="193"/>
      <c r="I13" s="193"/>
      <c r="J13" s="194"/>
      <c r="K13" s="14"/>
      <c r="L13" s="12"/>
      <c r="M13" s="201"/>
      <c r="N13" s="201"/>
      <c r="O13" s="201"/>
      <c r="P13" s="201"/>
      <c r="Q13" s="201"/>
      <c r="R13" s="201"/>
      <c r="S13" s="201"/>
      <c r="T13" s="201"/>
      <c r="U13" s="14"/>
    </row>
    <row r="14" spans="1:21" ht="22.5" customHeight="1">
      <c r="A14" s="12"/>
      <c r="B14" s="15" t="s">
        <v>1</v>
      </c>
      <c r="C14" s="13"/>
      <c r="D14" s="13"/>
      <c r="E14" s="13"/>
      <c r="F14" s="13"/>
      <c r="G14" s="13"/>
      <c r="H14" s="13"/>
      <c r="I14" s="13"/>
      <c r="J14" s="13"/>
      <c r="K14" s="14"/>
      <c r="L14" s="12"/>
      <c r="M14" s="15" t="s">
        <v>1</v>
      </c>
      <c r="N14" s="13"/>
      <c r="O14" s="13"/>
      <c r="P14" s="13"/>
      <c r="Q14" s="13"/>
      <c r="R14" s="13"/>
      <c r="S14" s="13"/>
      <c r="T14" s="13"/>
      <c r="U14" s="14"/>
    </row>
    <row r="15" spans="1:21" ht="22.5" customHeight="1">
      <c r="A15" s="12"/>
      <c r="B15" s="13" t="s">
        <v>99</v>
      </c>
      <c r="C15" s="13"/>
      <c r="D15" s="13"/>
      <c r="E15" s="13"/>
      <c r="F15" s="13"/>
      <c r="G15" s="73" t="s">
        <v>102</v>
      </c>
      <c r="H15" s="73"/>
      <c r="I15" s="73"/>
      <c r="J15" s="73"/>
      <c r="K15" s="14"/>
      <c r="L15" s="12"/>
      <c r="M15" s="13" t="s">
        <v>32</v>
      </c>
      <c r="N15" s="13"/>
      <c r="O15" s="13"/>
      <c r="P15" s="13"/>
      <c r="Q15" s="13"/>
      <c r="R15" s="13"/>
      <c r="S15" s="13"/>
      <c r="T15" s="13"/>
      <c r="U15" s="14"/>
    </row>
    <row r="16" spans="1:21" ht="30.6" customHeight="1">
      <c r="A16" s="12"/>
      <c r="B16" s="13" t="s">
        <v>55</v>
      </c>
      <c r="C16" s="13"/>
      <c r="D16" s="13"/>
      <c r="E16" s="16" t="s">
        <v>56</v>
      </c>
      <c r="F16" s="13"/>
      <c r="G16" s="73" t="s">
        <v>103</v>
      </c>
      <c r="H16" s="73"/>
      <c r="I16" s="73"/>
      <c r="J16" s="74" t="s">
        <v>56</v>
      </c>
      <c r="K16" s="14"/>
      <c r="L16" s="12"/>
      <c r="M16" s="13" t="s">
        <v>55</v>
      </c>
      <c r="N16" s="13"/>
      <c r="O16" s="13"/>
      <c r="P16" s="16" t="s">
        <v>56</v>
      </c>
      <c r="Q16" s="13"/>
      <c r="R16" s="13"/>
      <c r="S16" s="13"/>
      <c r="T16" s="13"/>
      <c r="U16" s="14"/>
    </row>
    <row r="17" spans="1:21" ht="29.1" customHeight="1">
      <c r="A17" s="12"/>
      <c r="B17" s="17"/>
      <c r="C17" s="18" t="s">
        <v>57</v>
      </c>
      <c r="D17" s="18" t="s">
        <v>58</v>
      </c>
      <c r="E17" s="18" t="s">
        <v>59</v>
      </c>
      <c r="F17" s="13"/>
      <c r="G17" s="75"/>
      <c r="H17" s="76" t="s">
        <v>57</v>
      </c>
      <c r="I17" s="76" t="s">
        <v>58</v>
      </c>
      <c r="J17" s="76" t="s">
        <v>59</v>
      </c>
      <c r="K17" s="14"/>
      <c r="L17" s="12"/>
      <c r="M17" s="17"/>
      <c r="N17" s="18" t="s">
        <v>57</v>
      </c>
      <c r="O17" s="18" t="s">
        <v>58</v>
      </c>
      <c r="P17" s="18" t="s">
        <v>59</v>
      </c>
      <c r="Q17" s="13"/>
      <c r="R17" s="13"/>
      <c r="S17" s="13"/>
      <c r="T17" s="13"/>
      <c r="U17" s="14"/>
    </row>
    <row r="18" spans="1:21" ht="29.1" customHeight="1">
      <c r="A18" s="12"/>
      <c r="B18" s="18" t="s">
        <v>60</v>
      </c>
      <c r="C18" s="53"/>
      <c r="D18" s="53"/>
      <c r="E18" s="18">
        <f>SUM(C18:D18)</f>
        <v>0</v>
      </c>
      <c r="F18" s="13"/>
      <c r="G18" s="76" t="s">
        <v>60</v>
      </c>
      <c r="H18" s="77"/>
      <c r="I18" s="77"/>
      <c r="J18" s="76">
        <f>SUM(H18:I18)</f>
        <v>0</v>
      </c>
      <c r="K18" s="14"/>
      <c r="L18" s="12"/>
      <c r="M18" s="18" t="s">
        <v>60</v>
      </c>
      <c r="N18" s="44"/>
      <c r="O18" s="44"/>
      <c r="P18" s="18">
        <f>SUM(N18:O18)</f>
        <v>0</v>
      </c>
      <c r="Q18" s="13"/>
      <c r="R18" s="16"/>
      <c r="S18" s="16"/>
      <c r="T18" s="16"/>
      <c r="U18" s="14"/>
    </row>
    <row r="19" spans="1:21" ht="29.1" customHeight="1">
      <c r="A19" s="12"/>
      <c r="B19" s="18" t="s">
        <v>61</v>
      </c>
      <c r="C19" s="53"/>
      <c r="D19" s="53"/>
      <c r="E19" s="18">
        <f>SUM(C19:D19)</f>
        <v>0</v>
      </c>
      <c r="F19" s="13"/>
      <c r="G19" s="76" t="s">
        <v>61</v>
      </c>
      <c r="H19" s="77"/>
      <c r="I19" s="77"/>
      <c r="J19" s="76">
        <f>SUM(H19:I19)</f>
        <v>0</v>
      </c>
      <c r="K19" s="14"/>
      <c r="L19" s="12"/>
      <c r="M19" s="18" t="s">
        <v>61</v>
      </c>
      <c r="N19" s="44"/>
      <c r="O19" s="44"/>
      <c r="P19" s="18">
        <f>SUM(N19:O19)</f>
        <v>0</v>
      </c>
      <c r="Q19" s="13"/>
      <c r="R19" s="16"/>
      <c r="S19" s="16"/>
      <c r="T19" s="16"/>
      <c r="U19" s="14"/>
    </row>
    <row r="20" spans="1:21" ht="29.1" customHeight="1">
      <c r="A20" s="12"/>
      <c r="B20" s="18" t="s">
        <v>62</v>
      </c>
      <c r="C20" s="53"/>
      <c r="D20" s="53"/>
      <c r="E20" s="18">
        <f>SUM(C20:D20)</f>
        <v>0</v>
      </c>
      <c r="F20" s="13"/>
      <c r="G20" s="76" t="s">
        <v>62</v>
      </c>
      <c r="H20" s="77"/>
      <c r="I20" s="77"/>
      <c r="J20" s="76">
        <f>SUM(H20:I20)</f>
        <v>0</v>
      </c>
      <c r="K20" s="14"/>
      <c r="L20" s="12"/>
      <c r="M20" s="18" t="s">
        <v>62</v>
      </c>
      <c r="N20" s="44"/>
      <c r="O20" s="44"/>
      <c r="P20" s="18">
        <f>SUM(N20:O20)</f>
        <v>0</v>
      </c>
      <c r="Q20" s="13"/>
      <c r="R20" s="16"/>
      <c r="S20" s="16"/>
      <c r="T20" s="16"/>
      <c r="U20" s="14"/>
    </row>
    <row r="21" spans="1:21" ht="29.1" customHeight="1">
      <c r="A21" s="12"/>
      <c r="B21" s="18" t="s">
        <v>36</v>
      </c>
      <c r="C21" s="18">
        <f>SUM(C18:C20)</f>
        <v>0</v>
      </c>
      <c r="D21" s="18">
        <f>SUM(D18:D20)</f>
        <v>0</v>
      </c>
      <c r="E21" s="18">
        <f>SUM(E18:E20)</f>
        <v>0</v>
      </c>
      <c r="F21" s="13"/>
      <c r="G21" s="76" t="s">
        <v>36</v>
      </c>
      <c r="H21" s="76">
        <f>SUM(H18:H20)</f>
        <v>0</v>
      </c>
      <c r="I21" s="76">
        <f>SUM(I18:I20)</f>
        <v>0</v>
      </c>
      <c r="J21" s="76">
        <f>SUM(J18:J20)</f>
        <v>0</v>
      </c>
      <c r="K21" s="14"/>
      <c r="L21" s="12"/>
      <c r="M21" s="18" t="s">
        <v>36</v>
      </c>
      <c r="N21" s="18">
        <f>SUM(N18:N20)</f>
        <v>0</v>
      </c>
      <c r="O21" s="18">
        <f>SUM(O18:O20)</f>
        <v>0</v>
      </c>
      <c r="P21" s="18">
        <f>SUM(P18:P20)</f>
        <v>0</v>
      </c>
      <c r="Q21" s="13"/>
      <c r="R21" s="13"/>
      <c r="S21" s="13"/>
      <c r="T21" s="13"/>
      <c r="U21" s="14"/>
    </row>
    <row r="22" spans="1:21" ht="29.1" customHeight="1">
      <c r="A22" s="12"/>
      <c r="B22" s="13" t="s">
        <v>63</v>
      </c>
      <c r="C22" s="57"/>
      <c r="D22" s="57"/>
      <c r="E22" s="57"/>
      <c r="F22" s="57"/>
      <c r="G22" s="73" t="s">
        <v>63</v>
      </c>
      <c r="H22" s="78"/>
      <c r="I22" s="78"/>
      <c r="J22" s="79"/>
      <c r="K22" s="14"/>
      <c r="L22" s="12"/>
      <c r="M22" s="177" t="s">
        <v>63</v>
      </c>
      <c r="N22" s="177"/>
      <c r="O22" s="177"/>
      <c r="P22" s="177"/>
      <c r="Q22" s="177"/>
      <c r="R22" s="177"/>
      <c r="S22" s="177"/>
      <c r="T22" s="177"/>
      <c r="U22" s="14"/>
    </row>
    <row r="23" spans="1:21" ht="29.1" customHeight="1">
      <c r="A23" s="12"/>
      <c r="B23" s="13"/>
      <c r="C23" s="13"/>
      <c r="D23" s="13"/>
      <c r="E23" s="13"/>
      <c r="F23" s="13"/>
      <c r="G23" s="13"/>
      <c r="H23" s="13"/>
      <c r="I23" s="13"/>
      <c r="J23" s="13"/>
      <c r="K23" s="14"/>
      <c r="L23" s="12"/>
      <c r="M23" s="13"/>
      <c r="N23" s="13"/>
      <c r="O23" s="13"/>
      <c r="P23" s="13"/>
      <c r="Q23" s="13"/>
      <c r="R23" s="13"/>
      <c r="S23" s="13"/>
      <c r="T23" s="13"/>
      <c r="U23" s="14"/>
    </row>
    <row r="24" spans="1:21" ht="29.1" customHeight="1">
      <c r="A24" s="12"/>
      <c r="B24" s="13" t="s">
        <v>64</v>
      </c>
      <c r="C24" s="16"/>
      <c r="D24" s="13"/>
      <c r="E24" s="13"/>
      <c r="F24" s="13"/>
      <c r="G24" s="13"/>
      <c r="H24" s="13"/>
      <c r="I24" s="13"/>
      <c r="J24" s="13"/>
      <c r="K24" s="14"/>
      <c r="L24" s="12"/>
      <c r="M24" s="13" t="s">
        <v>64</v>
      </c>
      <c r="N24" s="16"/>
      <c r="O24" s="13"/>
      <c r="P24" s="13"/>
      <c r="Q24" s="13"/>
      <c r="R24" s="13"/>
      <c r="S24" s="13"/>
      <c r="T24" s="13"/>
      <c r="U24" s="14"/>
    </row>
    <row r="25" spans="1:21" ht="29.1" customHeight="1">
      <c r="A25" s="12"/>
      <c r="B25" s="13" t="s">
        <v>65</v>
      </c>
      <c r="C25" s="16"/>
      <c r="D25" s="13"/>
      <c r="E25" s="13"/>
      <c r="F25" s="13"/>
      <c r="G25" s="13"/>
      <c r="H25" s="13"/>
      <c r="I25" s="13"/>
      <c r="J25" s="13"/>
      <c r="K25" s="14"/>
      <c r="L25" s="12"/>
      <c r="M25" s="13" t="s">
        <v>65</v>
      </c>
      <c r="N25" s="16"/>
      <c r="O25" s="13"/>
      <c r="P25" s="13"/>
      <c r="Q25" s="13"/>
      <c r="R25" s="13"/>
      <c r="S25" s="13"/>
      <c r="T25" s="13"/>
      <c r="U25" s="14"/>
    </row>
    <row r="26" spans="1:21" ht="29.1" customHeight="1">
      <c r="A26" s="12"/>
      <c r="B26" s="18" t="s">
        <v>66</v>
      </c>
      <c r="C26" s="20" t="s">
        <v>67</v>
      </c>
      <c r="D26" s="18" t="s">
        <v>68</v>
      </c>
      <c r="E26" s="21" t="s">
        <v>69</v>
      </c>
      <c r="F26" s="45" t="s">
        <v>104</v>
      </c>
      <c r="G26" s="46" t="s">
        <v>105</v>
      </c>
      <c r="H26" s="13"/>
      <c r="I26" s="13"/>
      <c r="J26" s="13"/>
      <c r="K26" s="14"/>
      <c r="L26" s="12"/>
      <c r="M26" s="18" t="s">
        <v>66</v>
      </c>
      <c r="N26" s="20" t="s">
        <v>67</v>
      </c>
      <c r="O26" s="18" t="s">
        <v>68</v>
      </c>
      <c r="P26" s="21" t="s">
        <v>69</v>
      </c>
      <c r="Q26" s="45" t="s">
        <v>70</v>
      </c>
      <c r="R26" s="46" t="s">
        <v>71</v>
      </c>
      <c r="S26" s="13"/>
      <c r="T26" s="13"/>
      <c r="U26" s="14"/>
    </row>
    <row r="27" spans="1:21" ht="29.1" customHeight="1">
      <c r="A27" s="12"/>
      <c r="B27" s="18" t="s">
        <v>72</v>
      </c>
      <c r="C27" s="53"/>
      <c r="D27" s="53"/>
      <c r="E27" s="53"/>
      <c r="F27" s="65"/>
      <c r="G27" s="66"/>
      <c r="H27" s="13"/>
      <c r="I27" s="13"/>
      <c r="J27" s="13"/>
      <c r="K27" s="14"/>
      <c r="L27" s="12"/>
      <c r="M27" s="18" t="s">
        <v>72</v>
      </c>
      <c r="N27" s="44"/>
      <c r="O27" s="44"/>
      <c r="P27" s="44"/>
      <c r="Q27" s="47"/>
      <c r="R27" s="48"/>
      <c r="S27" s="13"/>
      <c r="T27" s="13"/>
      <c r="U27" s="14"/>
    </row>
    <row r="28" spans="1:21" ht="29.1" customHeight="1">
      <c r="A28" s="12"/>
      <c r="B28" s="18" t="s">
        <v>73</v>
      </c>
      <c r="C28" s="53"/>
      <c r="D28" s="53"/>
      <c r="E28" s="53"/>
      <c r="F28" s="65"/>
      <c r="G28" s="66"/>
      <c r="H28" s="13"/>
      <c r="I28" s="13"/>
      <c r="J28" s="13"/>
      <c r="K28" s="14"/>
      <c r="L28" s="12"/>
      <c r="M28" s="18" t="s">
        <v>73</v>
      </c>
      <c r="N28" s="44"/>
      <c r="O28" s="44"/>
      <c r="P28" s="44"/>
      <c r="Q28" s="47"/>
      <c r="R28" s="48"/>
      <c r="S28" s="13"/>
      <c r="T28" s="13"/>
      <c r="U28" s="14"/>
    </row>
    <row r="29" spans="1:21" ht="29.1" customHeight="1">
      <c r="A29" s="12"/>
      <c r="B29" s="18" t="s">
        <v>74</v>
      </c>
      <c r="C29" s="53"/>
      <c r="D29" s="53"/>
      <c r="E29" s="53"/>
      <c r="F29" s="65"/>
      <c r="G29" s="66"/>
      <c r="H29" s="13"/>
      <c r="I29" s="13"/>
      <c r="J29" s="13"/>
      <c r="K29" s="14"/>
      <c r="L29" s="12"/>
      <c r="M29" s="18" t="s">
        <v>74</v>
      </c>
      <c r="N29" s="44"/>
      <c r="O29" s="44"/>
      <c r="P29" s="44"/>
      <c r="Q29" s="47"/>
      <c r="R29" s="48"/>
      <c r="S29" s="13"/>
      <c r="T29" s="13"/>
      <c r="U29" s="14"/>
    </row>
    <row r="30" spans="1:21" ht="29.1" customHeight="1">
      <c r="A30" s="12"/>
      <c r="B30" s="18" t="s">
        <v>75</v>
      </c>
      <c r="C30" s="53"/>
      <c r="D30" s="53"/>
      <c r="E30" s="53"/>
      <c r="F30" s="65"/>
      <c r="G30" s="66"/>
      <c r="H30" s="13"/>
      <c r="I30" s="13"/>
      <c r="J30" s="13"/>
      <c r="K30" s="14"/>
      <c r="L30" s="12"/>
      <c r="M30" s="18" t="s">
        <v>75</v>
      </c>
      <c r="N30" s="44"/>
      <c r="O30" s="44"/>
      <c r="P30" s="44"/>
      <c r="Q30" s="47"/>
      <c r="R30" s="48"/>
      <c r="S30" s="13"/>
      <c r="T30" s="13"/>
      <c r="U30" s="14"/>
    </row>
    <row r="31" spans="1:21" ht="29.1" customHeight="1">
      <c r="A31" s="12"/>
      <c r="B31" s="18" t="s">
        <v>76</v>
      </c>
      <c r="C31" s="53"/>
      <c r="D31" s="53"/>
      <c r="E31" s="53"/>
      <c r="F31" s="67"/>
      <c r="G31" s="68"/>
      <c r="H31" s="13"/>
      <c r="I31" s="13"/>
      <c r="J31" s="13"/>
      <c r="K31" s="14"/>
      <c r="L31" s="12"/>
      <c r="M31" s="18" t="s">
        <v>76</v>
      </c>
      <c r="N31" s="44"/>
      <c r="O31" s="44"/>
      <c r="P31" s="44"/>
      <c r="Q31" s="49"/>
      <c r="R31" s="50"/>
      <c r="S31" s="13"/>
      <c r="T31" s="13"/>
      <c r="U31" s="14"/>
    </row>
    <row r="32" spans="1:21" ht="29.1" customHeight="1">
      <c r="A32" s="12"/>
      <c r="B32" s="18" t="s">
        <v>77</v>
      </c>
      <c r="C32" s="22"/>
      <c r="D32" s="22"/>
      <c r="E32" s="53"/>
      <c r="F32" s="65"/>
      <c r="G32" s="66"/>
      <c r="H32" s="13"/>
      <c r="I32" s="13"/>
      <c r="J32" s="13"/>
      <c r="K32" s="14"/>
      <c r="L32" s="12"/>
      <c r="M32" s="18" t="s">
        <v>77</v>
      </c>
      <c r="N32" s="22"/>
      <c r="O32" s="22"/>
      <c r="P32" s="44"/>
      <c r="Q32" s="47"/>
      <c r="R32" s="48"/>
      <c r="S32" s="13"/>
      <c r="T32" s="13"/>
      <c r="U32" s="14"/>
    </row>
    <row r="33" spans="1:21" ht="29.1" customHeight="1">
      <c r="A33" s="12"/>
      <c r="B33" s="18" t="s">
        <v>36</v>
      </c>
      <c r="C33" s="18">
        <f>SUM(C27:C31)</f>
        <v>0</v>
      </c>
      <c r="D33" s="18">
        <f>SUM(D27:D31)</f>
        <v>0</v>
      </c>
      <c r="E33" s="21">
        <f>SUM(E27:E32)</f>
        <v>0</v>
      </c>
      <c r="F33" s="51">
        <f>SUM(F27:F32)</f>
        <v>0</v>
      </c>
      <c r="G33" s="52">
        <f>SUM(G27:G32)</f>
        <v>0</v>
      </c>
      <c r="H33" s="13"/>
      <c r="I33" s="13"/>
      <c r="J33" s="13"/>
      <c r="K33" s="14"/>
      <c r="L33" s="12"/>
      <c r="M33" s="18" t="s">
        <v>36</v>
      </c>
      <c r="N33" s="18">
        <f>SUM(N27:N31)</f>
        <v>0</v>
      </c>
      <c r="O33" s="18">
        <f>SUM(O27:O31)</f>
        <v>0</v>
      </c>
      <c r="P33" s="21">
        <f>SUM(P27:P32)</f>
        <v>0</v>
      </c>
      <c r="Q33" s="51">
        <f>SUM(Q27:Q32)</f>
        <v>0</v>
      </c>
      <c r="R33" s="52">
        <f>SUM(R27:R32)</f>
        <v>0</v>
      </c>
      <c r="S33" s="13"/>
      <c r="T33" s="13"/>
      <c r="U33" s="14"/>
    </row>
    <row r="34" spans="1:21" ht="29.1" customHeight="1">
      <c r="A34" s="12"/>
      <c r="B34" s="13" t="s">
        <v>78</v>
      </c>
      <c r="C34" s="16"/>
      <c r="D34" s="13"/>
      <c r="E34" s="13"/>
      <c r="F34" s="13"/>
      <c r="G34" s="16"/>
      <c r="H34" s="13"/>
      <c r="I34" s="13"/>
      <c r="J34" s="13"/>
      <c r="K34" s="14"/>
      <c r="L34" s="12"/>
      <c r="M34" s="13" t="s">
        <v>78</v>
      </c>
      <c r="N34" s="16"/>
      <c r="O34" s="13"/>
      <c r="P34" s="13"/>
      <c r="Q34" s="13"/>
      <c r="R34" s="16"/>
      <c r="S34" s="13"/>
      <c r="T34" s="13"/>
      <c r="U34" s="14"/>
    </row>
    <row r="35" spans="1:21" ht="29.1" customHeight="1">
      <c r="A35" s="12"/>
      <c r="B35" s="13" t="s">
        <v>79</v>
      </c>
      <c r="C35" s="13"/>
      <c r="D35" s="13"/>
      <c r="E35" s="13"/>
      <c r="F35" s="13"/>
      <c r="G35" s="13"/>
      <c r="H35" s="13"/>
      <c r="I35" s="13"/>
      <c r="J35" s="13"/>
      <c r="K35" s="14"/>
      <c r="L35" s="12"/>
      <c r="M35" s="13" t="s">
        <v>79</v>
      </c>
      <c r="N35" s="13"/>
      <c r="O35" s="13"/>
      <c r="P35" s="13"/>
      <c r="Q35" s="13"/>
      <c r="R35" s="13"/>
      <c r="S35" s="13"/>
      <c r="T35" s="13"/>
      <c r="U35" s="14"/>
    </row>
    <row r="36" spans="1:21" ht="29.1" customHeight="1">
      <c r="A36" s="12"/>
      <c r="B36" s="13" t="s">
        <v>80</v>
      </c>
      <c r="C36" s="13"/>
      <c r="D36" s="13"/>
      <c r="E36" s="13"/>
      <c r="F36" s="13"/>
      <c r="G36" s="13"/>
      <c r="H36" s="13"/>
      <c r="I36" s="13"/>
      <c r="J36" s="13"/>
      <c r="K36" s="14"/>
      <c r="L36" s="12"/>
      <c r="M36" s="13" t="s">
        <v>80</v>
      </c>
      <c r="N36" s="13"/>
      <c r="O36" s="13"/>
      <c r="P36" s="13"/>
      <c r="Q36" s="13"/>
      <c r="R36" s="13"/>
      <c r="S36" s="13"/>
      <c r="T36" s="13"/>
      <c r="U36" s="14"/>
    </row>
    <row r="37" spans="1:21" ht="29.1" customHeight="1">
      <c r="A37" s="12"/>
      <c r="B37" s="13" t="s">
        <v>81</v>
      </c>
      <c r="C37" s="16"/>
      <c r="D37" s="13"/>
      <c r="E37" s="13"/>
      <c r="F37" s="13"/>
      <c r="G37" s="13"/>
      <c r="H37" s="13"/>
      <c r="I37" s="13"/>
      <c r="J37" s="13"/>
      <c r="K37" s="14"/>
      <c r="L37" s="12"/>
      <c r="M37" s="13" t="s">
        <v>81</v>
      </c>
      <c r="N37" s="16"/>
      <c r="O37" s="13"/>
      <c r="P37" s="13"/>
      <c r="Q37" s="13"/>
      <c r="R37" s="13"/>
      <c r="S37" s="13"/>
      <c r="T37" s="13"/>
      <c r="U37" s="14"/>
    </row>
    <row r="38" spans="1:21" ht="29.1" customHeight="1">
      <c r="A38" s="12"/>
      <c r="B38" s="18" t="s">
        <v>66</v>
      </c>
      <c r="C38" s="20" t="s">
        <v>67</v>
      </c>
      <c r="D38" s="18" t="s">
        <v>68</v>
      </c>
      <c r="E38" s="21" t="s">
        <v>82</v>
      </c>
      <c r="F38" s="45" t="s">
        <v>106</v>
      </c>
      <c r="G38" s="46" t="s">
        <v>107</v>
      </c>
      <c r="H38" s="13"/>
      <c r="I38" s="13"/>
      <c r="J38" s="13"/>
      <c r="K38" s="14"/>
      <c r="L38" s="12"/>
      <c r="M38" s="18" t="s">
        <v>66</v>
      </c>
      <c r="N38" s="20" t="s">
        <v>67</v>
      </c>
      <c r="O38" s="18" t="s">
        <v>68</v>
      </c>
      <c r="P38" s="21" t="s">
        <v>82</v>
      </c>
      <c r="Q38" s="45" t="s">
        <v>83</v>
      </c>
      <c r="R38" s="46" t="s">
        <v>84</v>
      </c>
      <c r="S38" s="13"/>
      <c r="T38" s="13"/>
      <c r="U38" s="14"/>
    </row>
    <row r="39" spans="1:21" ht="29.1" customHeight="1">
      <c r="A39" s="12"/>
      <c r="B39" s="18" t="s">
        <v>72</v>
      </c>
      <c r="C39" s="53"/>
      <c r="D39" s="53"/>
      <c r="E39" s="53"/>
      <c r="F39" s="65"/>
      <c r="G39" s="66"/>
      <c r="H39" s="13"/>
      <c r="I39" s="13"/>
      <c r="J39" s="13"/>
      <c r="K39" s="14"/>
      <c r="L39" s="12"/>
      <c r="M39" s="18" t="s">
        <v>72</v>
      </c>
      <c r="N39" s="44"/>
      <c r="O39" s="44"/>
      <c r="P39" s="44"/>
      <c r="Q39" s="47"/>
      <c r="R39" s="48"/>
      <c r="S39" s="13"/>
      <c r="T39" s="13"/>
      <c r="U39" s="14"/>
    </row>
    <row r="40" spans="1:21" ht="29.1" customHeight="1">
      <c r="A40" s="12"/>
      <c r="B40" s="18" t="s">
        <v>73</v>
      </c>
      <c r="C40" s="53"/>
      <c r="D40" s="53"/>
      <c r="E40" s="53"/>
      <c r="F40" s="65"/>
      <c r="G40" s="66"/>
      <c r="H40" s="13"/>
      <c r="I40" s="13"/>
      <c r="J40" s="13"/>
      <c r="K40" s="14"/>
      <c r="L40" s="12"/>
      <c r="M40" s="18" t="s">
        <v>73</v>
      </c>
      <c r="N40" s="44"/>
      <c r="O40" s="44"/>
      <c r="P40" s="44"/>
      <c r="Q40" s="47"/>
      <c r="R40" s="48"/>
      <c r="S40" s="13"/>
      <c r="T40" s="13"/>
      <c r="U40" s="14"/>
    </row>
    <row r="41" spans="1:21" ht="29.1" customHeight="1">
      <c r="A41" s="12"/>
      <c r="B41" s="18" t="s">
        <v>74</v>
      </c>
      <c r="C41" s="53"/>
      <c r="D41" s="53"/>
      <c r="E41" s="53"/>
      <c r="F41" s="65"/>
      <c r="G41" s="66"/>
      <c r="H41" s="13"/>
      <c r="I41" s="13"/>
      <c r="J41" s="13"/>
      <c r="K41" s="14"/>
      <c r="L41" s="12"/>
      <c r="M41" s="18" t="s">
        <v>74</v>
      </c>
      <c r="N41" s="44"/>
      <c r="O41" s="44"/>
      <c r="P41" s="44"/>
      <c r="Q41" s="47"/>
      <c r="R41" s="48"/>
      <c r="S41" s="13"/>
      <c r="T41" s="13"/>
      <c r="U41" s="14"/>
    </row>
    <row r="42" spans="1:21" ht="29.1" customHeight="1">
      <c r="A42" s="12"/>
      <c r="B42" s="18" t="s">
        <v>75</v>
      </c>
      <c r="C42" s="53"/>
      <c r="D42" s="53"/>
      <c r="E42" s="53"/>
      <c r="F42" s="65"/>
      <c r="G42" s="66"/>
      <c r="H42" s="13"/>
      <c r="I42" s="13"/>
      <c r="J42" s="13"/>
      <c r="K42" s="14"/>
      <c r="L42" s="12"/>
      <c r="M42" s="18" t="s">
        <v>75</v>
      </c>
      <c r="N42" s="44"/>
      <c r="O42" s="44"/>
      <c r="P42" s="44"/>
      <c r="Q42" s="47"/>
      <c r="R42" s="48"/>
      <c r="S42" s="13"/>
      <c r="T42" s="13"/>
      <c r="U42" s="14"/>
    </row>
    <row r="43" spans="1:21" ht="29.1" customHeight="1">
      <c r="A43" s="12"/>
      <c r="B43" s="18" t="s">
        <v>76</v>
      </c>
      <c r="C43" s="53"/>
      <c r="D43" s="53"/>
      <c r="E43" s="53"/>
      <c r="F43" s="67"/>
      <c r="G43" s="68"/>
      <c r="H43" s="13"/>
      <c r="I43" s="13"/>
      <c r="J43" s="13"/>
      <c r="K43" s="14"/>
      <c r="L43" s="12"/>
      <c r="M43" s="18" t="s">
        <v>76</v>
      </c>
      <c r="N43" s="44"/>
      <c r="O43" s="44"/>
      <c r="P43" s="44"/>
      <c r="Q43" s="49"/>
      <c r="R43" s="50"/>
      <c r="S43" s="13"/>
      <c r="T43" s="13"/>
      <c r="U43" s="14"/>
    </row>
    <row r="44" spans="1:21" ht="29.1" customHeight="1">
      <c r="A44" s="12"/>
      <c r="B44" s="18" t="s">
        <v>77</v>
      </c>
      <c r="C44" s="22"/>
      <c r="D44" s="22"/>
      <c r="E44" s="53"/>
      <c r="F44" s="65"/>
      <c r="G44" s="66"/>
      <c r="H44" s="13"/>
      <c r="I44" s="13"/>
      <c r="J44" s="13"/>
      <c r="K44" s="14"/>
      <c r="L44" s="12"/>
      <c r="M44" s="18" t="s">
        <v>77</v>
      </c>
      <c r="N44" s="22"/>
      <c r="O44" s="22"/>
      <c r="P44" s="44"/>
      <c r="Q44" s="47"/>
      <c r="R44" s="48"/>
      <c r="S44" s="13"/>
      <c r="T44" s="13"/>
      <c r="U44" s="14"/>
    </row>
    <row r="45" spans="1:21" ht="29.1" customHeight="1">
      <c r="A45" s="12"/>
      <c r="B45" s="18" t="s">
        <v>36</v>
      </c>
      <c r="C45" s="18">
        <f>SUM(C39:C43)</f>
        <v>0</v>
      </c>
      <c r="D45" s="18">
        <f>SUM(D39:D43)</f>
        <v>0</v>
      </c>
      <c r="E45" s="21">
        <f>SUM(E39:E44)</f>
        <v>0</v>
      </c>
      <c r="F45" s="51">
        <f>SUM(F39:F44)</f>
        <v>0</v>
      </c>
      <c r="G45" s="52">
        <f>SUM(G39:G44)</f>
        <v>0</v>
      </c>
      <c r="H45" s="16"/>
      <c r="I45" s="16"/>
      <c r="J45" s="13"/>
      <c r="K45" s="14"/>
      <c r="L45" s="12"/>
      <c r="M45" s="18" t="s">
        <v>36</v>
      </c>
      <c r="N45" s="18">
        <f>SUM(N39:N43)</f>
        <v>0</v>
      </c>
      <c r="O45" s="18">
        <f>SUM(O39:O43)</f>
        <v>0</v>
      </c>
      <c r="P45" s="21">
        <f>SUM(P39:P44)</f>
        <v>0</v>
      </c>
      <c r="Q45" s="51">
        <f>SUM(Q39:Q44)</f>
        <v>0</v>
      </c>
      <c r="R45" s="52">
        <f>SUM(R39:R44)</f>
        <v>0</v>
      </c>
      <c r="S45" s="16"/>
      <c r="T45" s="16"/>
      <c r="U45" s="14"/>
    </row>
    <row r="46" spans="1:21" ht="29.1" customHeight="1">
      <c r="A46" s="12"/>
      <c r="B46" s="13" t="s">
        <v>78</v>
      </c>
      <c r="C46" s="13"/>
      <c r="D46" s="13"/>
      <c r="E46" s="13"/>
      <c r="F46" s="13"/>
      <c r="G46" s="13"/>
      <c r="H46" s="13"/>
      <c r="I46" s="13"/>
      <c r="J46" s="13"/>
      <c r="K46" s="14"/>
      <c r="L46" s="12"/>
      <c r="M46" s="13" t="s">
        <v>78</v>
      </c>
      <c r="N46" s="13"/>
      <c r="O46" s="13"/>
      <c r="P46" s="13"/>
      <c r="Q46" s="13"/>
      <c r="R46" s="13"/>
      <c r="S46" s="13"/>
      <c r="T46" s="13"/>
      <c r="U46" s="14"/>
    </row>
    <row r="47" spans="1:21" ht="29.1" customHeight="1">
      <c r="A47" s="12"/>
      <c r="B47" s="13" t="s">
        <v>79</v>
      </c>
      <c r="C47" s="13"/>
      <c r="D47" s="13"/>
      <c r="E47" s="13"/>
      <c r="F47" s="13"/>
      <c r="G47" s="13"/>
      <c r="H47" s="13"/>
      <c r="I47" s="13"/>
      <c r="J47" s="13"/>
      <c r="K47" s="14"/>
      <c r="L47" s="12"/>
      <c r="M47" s="13" t="s">
        <v>79</v>
      </c>
      <c r="N47" s="13"/>
      <c r="O47" s="13"/>
      <c r="P47" s="13"/>
      <c r="Q47" s="13"/>
      <c r="R47" s="13"/>
      <c r="S47" s="13"/>
      <c r="T47" s="13"/>
      <c r="U47" s="14"/>
    </row>
    <row r="48" spans="1:21" ht="29.1" customHeight="1">
      <c r="A48" s="12"/>
      <c r="B48" s="13" t="s">
        <v>80</v>
      </c>
      <c r="C48" s="13"/>
      <c r="D48" s="13"/>
      <c r="E48" s="13"/>
      <c r="F48" s="13"/>
      <c r="G48" s="13"/>
      <c r="H48" s="13"/>
      <c r="I48" s="13"/>
      <c r="J48" s="13"/>
      <c r="K48" s="14"/>
      <c r="L48" s="12"/>
      <c r="M48" s="13" t="s">
        <v>80</v>
      </c>
      <c r="N48" s="13"/>
      <c r="O48" s="13"/>
      <c r="P48" s="13"/>
      <c r="Q48" s="13"/>
      <c r="R48" s="13"/>
      <c r="S48" s="13"/>
      <c r="T48" s="13"/>
      <c r="U48" s="14"/>
    </row>
    <row r="49" spans="1:21" ht="29.1" customHeight="1">
      <c r="A49" s="12"/>
      <c r="B49" s="13"/>
      <c r="C49" s="13"/>
      <c r="D49" s="13"/>
      <c r="E49" s="13"/>
      <c r="F49" s="13"/>
      <c r="G49" s="13"/>
      <c r="H49" s="13"/>
      <c r="I49" s="13"/>
      <c r="J49" s="13"/>
      <c r="K49" s="14"/>
      <c r="L49" s="12"/>
      <c r="M49" s="13"/>
      <c r="N49" s="13"/>
      <c r="O49" s="13"/>
      <c r="P49" s="13"/>
      <c r="Q49" s="13"/>
      <c r="R49" s="13"/>
      <c r="S49" s="13"/>
      <c r="T49" s="13"/>
      <c r="U49" s="14"/>
    </row>
    <row r="50" spans="1:21" ht="29.1" customHeight="1">
      <c r="A50" s="12"/>
      <c r="B50" s="13" t="s">
        <v>85</v>
      </c>
      <c r="C50" s="13"/>
      <c r="D50" s="13"/>
      <c r="E50" s="13"/>
      <c r="F50" s="13"/>
      <c r="G50" s="13"/>
      <c r="H50" s="13"/>
      <c r="I50" s="13"/>
      <c r="J50" s="13"/>
      <c r="K50" s="14"/>
      <c r="L50" s="12"/>
      <c r="M50" s="13" t="s">
        <v>85</v>
      </c>
      <c r="N50" s="13"/>
      <c r="O50" s="13"/>
      <c r="P50" s="13"/>
      <c r="Q50" s="13"/>
      <c r="R50" s="13"/>
      <c r="S50" s="13"/>
      <c r="T50" s="13"/>
      <c r="U50" s="14"/>
    </row>
    <row r="51" spans="1:21" ht="29.1" customHeight="1">
      <c r="A51" s="12"/>
      <c r="B51" s="18" t="s">
        <v>37</v>
      </c>
      <c r="C51" s="18" t="s">
        <v>38</v>
      </c>
      <c r="D51" s="176" t="s">
        <v>39</v>
      </c>
      <c r="E51" s="176"/>
      <c r="F51" s="176"/>
      <c r="G51" s="176"/>
      <c r="H51" s="13"/>
      <c r="I51" s="13"/>
      <c r="J51" s="13"/>
      <c r="K51" s="14"/>
      <c r="L51" s="12"/>
      <c r="M51" s="18" t="s">
        <v>37</v>
      </c>
      <c r="N51" s="18" t="s">
        <v>38</v>
      </c>
      <c r="O51" s="176" t="s">
        <v>39</v>
      </c>
      <c r="P51" s="176"/>
      <c r="Q51" s="176"/>
      <c r="R51" s="176"/>
      <c r="S51" s="13"/>
      <c r="T51" s="13"/>
      <c r="U51" s="14"/>
    </row>
    <row r="52" spans="1:21" ht="29.1" customHeight="1">
      <c r="A52" s="12"/>
      <c r="B52" s="18" t="s">
        <v>40</v>
      </c>
      <c r="C52" s="53"/>
      <c r="D52" s="175"/>
      <c r="E52" s="175"/>
      <c r="F52" s="175"/>
      <c r="G52" s="175"/>
      <c r="H52" s="13"/>
      <c r="I52" s="13"/>
      <c r="J52" s="13"/>
      <c r="K52" s="14"/>
      <c r="L52" s="12"/>
      <c r="M52" s="18" t="s">
        <v>40</v>
      </c>
      <c r="N52" s="53"/>
      <c r="O52" s="175"/>
      <c r="P52" s="175"/>
      <c r="Q52" s="175"/>
      <c r="R52" s="175"/>
      <c r="S52" s="13"/>
      <c r="T52" s="13"/>
      <c r="U52" s="14"/>
    </row>
    <row r="53" spans="1:21" ht="29.1" customHeight="1">
      <c r="A53" s="12"/>
      <c r="B53" s="18" t="s">
        <v>41</v>
      </c>
      <c r="C53" s="53"/>
      <c r="D53" s="175"/>
      <c r="E53" s="175"/>
      <c r="F53" s="175"/>
      <c r="G53" s="175"/>
      <c r="H53" s="13"/>
      <c r="I53" s="13"/>
      <c r="J53" s="13"/>
      <c r="K53" s="14"/>
      <c r="L53" s="12"/>
      <c r="M53" s="18" t="s">
        <v>41</v>
      </c>
      <c r="N53" s="53"/>
      <c r="O53" s="175"/>
      <c r="P53" s="175"/>
      <c r="Q53" s="175"/>
      <c r="R53" s="175"/>
      <c r="S53" s="13"/>
      <c r="T53" s="13"/>
      <c r="U53" s="14"/>
    </row>
    <row r="54" spans="1:21" ht="29.1" customHeight="1">
      <c r="A54" s="12"/>
      <c r="B54" s="18" t="s">
        <v>42</v>
      </c>
      <c r="C54" s="53"/>
      <c r="D54" s="175"/>
      <c r="E54" s="175"/>
      <c r="F54" s="175"/>
      <c r="G54" s="175"/>
      <c r="H54" s="13"/>
      <c r="I54" s="13"/>
      <c r="J54" s="13"/>
      <c r="K54" s="14"/>
      <c r="L54" s="12"/>
      <c r="M54" s="18" t="s">
        <v>42</v>
      </c>
      <c r="N54" s="53"/>
      <c r="O54" s="175"/>
      <c r="P54" s="175"/>
      <c r="Q54" s="175"/>
      <c r="R54" s="175"/>
      <c r="S54" s="13"/>
      <c r="T54" s="13"/>
      <c r="U54" s="14"/>
    </row>
    <row r="55" spans="1:21" ht="29.1" customHeight="1">
      <c r="A55" s="12"/>
      <c r="B55" s="18" t="s">
        <v>43</v>
      </c>
      <c r="C55" s="53"/>
      <c r="D55" s="175"/>
      <c r="E55" s="175"/>
      <c r="F55" s="175"/>
      <c r="G55" s="175"/>
      <c r="H55" s="13"/>
      <c r="I55" s="13"/>
      <c r="J55" s="13"/>
      <c r="K55" s="14"/>
      <c r="L55" s="12"/>
      <c r="M55" s="18" t="s">
        <v>43</v>
      </c>
      <c r="N55" s="53"/>
      <c r="O55" s="175"/>
      <c r="P55" s="175"/>
      <c r="Q55" s="175"/>
      <c r="R55" s="175"/>
      <c r="S55" s="13"/>
      <c r="T55" s="13"/>
      <c r="U55" s="14"/>
    </row>
    <row r="56" spans="1:21" ht="29.1" customHeight="1">
      <c r="A56" s="12"/>
      <c r="B56" s="18" t="s">
        <v>44</v>
      </c>
      <c r="C56" s="53"/>
      <c r="D56" s="175"/>
      <c r="E56" s="175"/>
      <c r="F56" s="175"/>
      <c r="G56" s="175"/>
      <c r="H56" s="13"/>
      <c r="I56" s="13"/>
      <c r="J56" s="13"/>
      <c r="K56" s="14"/>
      <c r="L56" s="12"/>
      <c r="M56" s="18" t="s">
        <v>44</v>
      </c>
      <c r="N56" s="53"/>
      <c r="O56" s="175"/>
      <c r="P56" s="175"/>
      <c r="Q56" s="175"/>
      <c r="R56" s="175"/>
      <c r="S56" s="13"/>
      <c r="T56" s="13"/>
      <c r="U56" s="14"/>
    </row>
    <row r="57" spans="1:21" ht="29.1" customHeight="1">
      <c r="A57" s="12"/>
      <c r="B57" s="18" t="s">
        <v>45</v>
      </c>
      <c r="C57" s="53"/>
      <c r="D57" s="175"/>
      <c r="E57" s="175"/>
      <c r="F57" s="175"/>
      <c r="G57" s="175"/>
      <c r="H57" s="13"/>
      <c r="I57" s="13"/>
      <c r="J57" s="13"/>
      <c r="K57" s="14"/>
      <c r="L57" s="12"/>
      <c r="M57" s="18" t="s">
        <v>45</v>
      </c>
      <c r="N57" s="53"/>
      <c r="O57" s="175"/>
      <c r="P57" s="175"/>
      <c r="Q57" s="175"/>
      <c r="R57" s="175"/>
      <c r="S57" s="13"/>
      <c r="T57" s="13"/>
      <c r="U57" s="14"/>
    </row>
    <row r="58" spans="1:21" ht="29.1" customHeight="1">
      <c r="A58" s="12"/>
      <c r="B58" s="18" t="s">
        <v>46</v>
      </c>
      <c r="C58" s="18">
        <f>SUM(C52:C57)</f>
        <v>0</v>
      </c>
      <c r="D58" s="175"/>
      <c r="E58" s="175"/>
      <c r="F58" s="175"/>
      <c r="G58" s="175"/>
      <c r="H58" s="13"/>
      <c r="I58" s="13"/>
      <c r="J58" s="13"/>
      <c r="K58" s="14"/>
      <c r="L58" s="12"/>
      <c r="M58" s="18" t="s">
        <v>46</v>
      </c>
      <c r="N58" s="18">
        <f>SUM(N52:N57)</f>
        <v>0</v>
      </c>
      <c r="O58" s="175"/>
      <c r="P58" s="175"/>
      <c r="Q58" s="175"/>
      <c r="R58" s="175"/>
      <c r="S58" s="13"/>
      <c r="T58" s="13"/>
      <c r="U58" s="14"/>
    </row>
    <row r="59" spans="1:21" ht="29.1" customHeight="1">
      <c r="A59" s="12"/>
      <c r="B59" s="177" t="s">
        <v>86</v>
      </c>
      <c r="C59" s="177"/>
      <c r="D59" s="177"/>
      <c r="E59" s="177"/>
      <c r="F59" s="177"/>
      <c r="G59" s="177"/>
      <c r="H59" s="19"/>
      <c r="I59" s="13"/>
      <c r="J59" s="13"/>
      <c r="K59" s="14"/>
      <c r="L59" s="12"/>
      <c r="M59" s="177" t="s">
        <v>86</v>
      </c>
      <c r="N59" s="177"/>
      <c r="O59" s="177"/>
      <c r="P59" s="177"/>
      <c r="Q59" s="177"/>
      <c r="R59" s="177"/>
      <c r="S59" s="19"/>
      <c r="T59" s="13"/>
      <c r="U59" s="14"/>
    </row>
    <row r="60" spans="1:21" ht="29.1" customHeight="1">
      <c r="A60" s="12"/>
      <c r="B60" s="177"/>
      <c r="C60" s="177"/>
      <c r="D60" s="177"/>
      <c r="E60" s="177"/>
      <c r="F60" s="177"/>
      <c r="G60" s="177"/>
      <c r="H60" s="13"/>
      <c r="I60" s="13"/>
      <c r="J60" s="13"/>
      <c r="K60" s="14"/>
      <c r="L60" s="12"/>
      <c r="M60" s="177"/>
      <c r="N60" s="177"/>
      <c r="O60" s="177"/>
      <c r="P60" s="177"/>
      <c r="Q60" s="177"/>
      <c r="R60" s="177"/>
      <c r="S60" s="13"/>
      <c r="T60" s="13"/>
      <c r="U60" s="14"/>
    </row>
    <row r="61" spans="1:21" ht="29.1" customHeight="1">
      <c r="A61" s="12"/>
      <c r="B61" s="177"/>
      <c r="C61" s="177"/>
      <c r="D61" s="177"/>
      <c r="E61" s="177"/>
      <c r="F61" s="177"/>
      <c r="G61" s="177"/>
      <c r="H61" s="13"/>
      <c r="I61" s="13"/>
      <c r="J61" s="13"/>
      <c r="K61" s="14"/>
      <c r="L61" s="12"/>
      <c r="M61" s="177"/>
      <c r="N61" s="177"/>
      <c r="O61" s="177"/>
      <c r="P61" s="177"/>
      <c r="Q61" s="177"/>
      <c r="R61" s="177"/>
      <c r="S61" s="13"/>
      <c r="T61" s="13"/>
      <c r="U61" s="14"/>
    </row>
    <row r="62" spans="1:21" ht="29.1" customHeight="1">
      <c r="A62" s="12"/>
      <c r="B62" s="177"/>
      <c r="C62" s="177"/>
      <c r="D62" s="177"/>
      <c r="E62" s="177"/>
      <c r="F62" s="177"/>
      <c r="G62" s="177"/>
      <c r="H62" s="13"/>
      <c r="I62" s="13"/>
      <c r="J62" s="13"/>
      <c r="K62" s="14"/>
      <c r="L62" s="12"/>
      <c r="M62" s="177"/>
      <c r="N62" s="177"/>
      <c r="O62" s="177"/>
      <c r="P62" s="177"/>
      <c r="Q62" s="177"/>
      <c r="R62" s="177"/>
      <c r="S62" s="13"/>
      <c r="T62" s="13"/>
      <c r="U62" s="14"/>
    </row>
    <row r="63" spans="1:21" ht="29.1" customHeight="1">
      <c r="A63" s="12"/>
      <c r="B63" s="177"/>
      <c r="C63" s="177"/>
      <c r="D63" s="177"/>
      <c r="E63" s="177"/>
      <c r="F63" s="177"/>
      <c r="G63" s="177"/>
      <c r="H63" s="13"/>
      <c r="I63" s="13"/>
      <c r="J63" s="13"/>
      <c r="K63" s="14"/>
      <c r="L63" s="12"/>
      <c r="M63" s="177"/>
      <c r="N63" s="177"/>
      <c r="O63" s="177"/>
      <c r="P63" s="177"/>
      <c r="Q63" s="177"/>
      <c r="R63" s="177"/>
      <c r="S63" s="13"/>
      <c r="T63" s="13"/>
      <c r="U63" s="14"/>
    </row>
    <row r="64" spans="1:21" ht="29.1" customHeight="1">
      <c r="A64" s="12"/>
      <c r="B64" s="177"/>
      <c r="C64" s="177"/>
      <c r="D64" s="177"/>
      <c r="E64" s="177"/>
      <c r="F64" s="177"/>
      <c r="G64" s="177"/>
      <c r="H64" s="58"/>
      <c r="I64" s="58"/>
      <c r="J64" s="13"/>
      <c r="K64" s="14"/>
      <c r="L64" s="12"/>
      <c r="M64" s="177"/>
      <c r="N64" s="177"/>
      <c r="O64" s="177"/>
      <c r="P64" s="177"/>
      <c r="Q64" s="177"/>
      <c r="R64" s="177"/>
      <c r="S64" s="4"/>
      <c r="T64" s="4"/>
      <c r="U64" s="14"/>
    </row>
    <row r="65" spans="1:21" ht="29.1" customHeight="1">
      <c r="A65" s="23"/>
      <c r="B65" s="34" t="s">
        <v>87</v>
      </c>
      <c r="C65" s="24"/>
      <c r="D65" s="24"/>
      <c r="E65" s="24"/>
      <c r="F65" s="24"/>
      <c r="G65" s="24"/>
      <c r="H65" s="59"/>
      <c r="I65" s="59"/>
      <c r="J65" s="34"/>
      <c r="K65" s="25"/>
      <c r="L65" s="23"/>
      <c r="M65" s="34" t="s">
        <v>87</v>
      </c>
      <c r="N65" s="24"/>
      <c r="O65" s="24"/>
      <c r="P65" s="24"/>
      <c r="Q65" s="24"/>
      <c r="R65" s="24"/>
      <c r="S65" s="7"/>
      <c r="T65" s="7"/>
      <c r="U65" s="25"/>
    </row>
    <row r="66" spans="1:21" ht="29.1" customHeight="1">
      <c r="A66" s="23"/>
      <c r="B66" s="35" t="s">
        <v>88</v>
      </c>
      <c r="C66" s="24"/>
      <c r="D66" s="24"/>
      <c r="E66" s="24"/>
      <c r="F66" s="24"/>
      <c r="G66" s="24"/>
      <c r="H66" s="59"/>
      <c r="I66" s="59"/>
      <c r="J66" s="34"/>
      <c r="K66" s="25"/>
      <c r="L66" s="23"/>
      <c r="M66" s="35" t="s">
        <v>88</v>
      </c>
      <c r="N66" s="24"/>
      <c r="O66" s="24"/>
      <c r="P66" s="24"/>
      <c r="Q66" s="24"/>
      <c r="R66" s="24"/>
      <c r="S66" s="7"/>
      <c r="T66" s="7"/>
      <c r="U66" s="25"/>
    </row>
    <row r="67" spans="1:21" ht="29.1" customHeight="1">
      <c r="A67" s="23"/>
      <c r="B67" s="36"/>
      <c r="C67" s="37" t="s">
        <v>89</v>
      </c>
      <c r="D67" s="38" t="s">
        <v>90</v>
      </c>
      <c r="E67" s="39" t="s">
        <v>91</v>
      </c>
      <c r="F67" s="37" t="s">
        <v>92</v>
      </c>
      <c r="G67" s="37" t="s">
        <v>93</v>
      </c>
      <c r="H67" s="60" t="s">
        <v>94</v>
      </c>
      <c r="I67" s="60" t="s">
        <v>95</v>
      </c>
      <c r="J67" s="34"/>
      <c r="K67" s="25"/>
      <c r="L67" s="23"/>
      <c r="M67" s="36"/>
      <c r="N67" s="37" t="s">
        <v>89</v>
      </c>
      <c r="O67" s="38" t="s">
        <v>90</v>
      </c>
      <c r="P67" s="39" t="s">
        <v>91</v>
      </c>
      <c r="Q67" s="37" t="s">
        <v>92</v>
      </c>
      <c r="R67" s="37" t="s">
        <v>93</v>
      </c>
      <c r="S67" s="40" t="s">
        <v>94</v>
      </c>
      <c r="T67" s="40" t="s">
        <v>95</v>
      </c>
      <c r="U67" s="25"/>
    </row>
    <row r="68" spans="1:21" ht="29.1" customHeight="1">
      <c r="A68" s="23"/>
      <c r="B68" s="38" t="s">
        <v>60</v>
      </c>
      <c r="C68" s="80"/>
      <c r="D68" s="80"/>
      <c r="E68" s="39" t="str">
        <f>IFERROR(C68/D68,"")</f>
        <v/>
      </c>
      <c r="F68" s="81"/>
      <c r="G68" s="81"/>
      <c r="H68" s="61" t="str">
        <f>IFERROR(F68/C18,"")</f>
        <v/>
      </c>
      <c r="I68" s="61" t="str">
        <f>IFERROR(G68/C18,"")</f>
        <v/>
      </c>
      <c r="J68" s="34"/>
      <c r="K68" s="25"/>
      <c r="L68" s="23"/>
      <c r="M68" s="38" t="s">
        <v>60</v>
      </c>
      <c r="N68" s="54"/>
      <c r="O68" s="54"/>
      <c r="P68" s="39" t="str">
        <f>IFERROR(N68/O68,"")</f>
        <v/>
      </c>
      <c r="Q68" s="55"/>
      <c r="R68" s="55"/>
      <c r="S68" s="41" t="str">
        <f>IFERROR(Q68/N18,"")</f>
        <v/>
      </c>
      <c r="T68" s="41" t="str">
        <f>IFERROR(R68/N18,"")</f>
        <v/>
      </c>
      <c r="U68" s="25"/>
    </row>
    <row r="69" spans="1:21" ht="29.1" customHeight="1">
      <c r="A69" s="23"/>
      <c r="B69" s="38" t="s">
        <v>61</v>
      </c>
      <c r="C69" s="80"/>
      <c r="D69" s="80"/>
      <c r="E69" s="39" t="str">
        <f>IFERROR(C69/D69,"")</f>
        <v/>
      </c>
      <c r="F69" s="81"/>
      <c r="G69" s="81"/>
      <c r="H69" s="61" t="str">
        <f>IFERROR(F69/C19,"")</f>
        <v/>
      </c>
      <c r="I69" s="61" t="str">
        <f>IFERROR(G69/C19,"")</f>
        <v/>
      </c>
      <c r="J69" s="34"/>
      <c r="K69" s="25"/>
      <c r="L69" s="23"/>
      <c r="M69" s="38" t="s">
        <v>61</v>
      </c>
      <c r="N69" s="54"/>
      <c r="O69" s="54"/>
      <c r="P69" s="39" t="str">
        <f>IFERROR(N69/O69,"")</f>
        <v/>
      </c>
      <c r="Q69" s="55"/>
      <c r="R69" s="55"/>
      <c r="S69" s="41" t="str">
        <f>IFERROR(Q69/N19,"")</f>
        <v/>
      </c>
      <c r="T69" s="41" t="str">
        <f>IFERROR(R69/N19,"")</f>
        <v/>
      </c>
      <c r="U69" s="25"/>
    </row>
    <row r="70" spans="1:21" ht="29.1" customHeight="1">
      <c r="A70" s="23"/>
      <c r="B70" s="38" t="s">
        <v>62</v>
      </c>
      <c r="C70" s="80"/>
      <c r="D70" s="80"/>
      <c r="E70" s="39" t="str">
        <f>IFERROR(C70/D70,"")</f>
        <v/>
      </c>
      <c r="F70" s="81"/>
      <c r="G70" s="81"/>
      <c r="H70" s="61" t="str">
        <f>IFERROR(F70/C20,"")</f>
        <v/>
      </c>
      <c r="I70" s="61" t="str">
        <f>IFERROR(G70/C20,"")</f>
        <v/>
      </c>
      <c r="J70" s="34"/>
      <c r="K70" s="25"/>
      <c r="L70" s="23"/>
      <c r="M70" s="38" t="s">
        <v>62</v>
      </c>
      <c r="N70" s="54"/>
      <c r="O70" s="54"/>
      <c r="P70" s="39" t="str">
        <f>IFERROR(N70/O70,"")</f>
        <v/>
      </c>
      <c r="Q70" s="55"/>
      <c r="R70" s="55"/>
      <c r="S70" s="41" t="str">
        <f>IFERROR(Q70/N20,"")</f>
        <v/>
      </c>
      <c r="T70" s="41" t="str">
        <f>IFERROR(R70/N20,"")</f>
        <v/>
      </c>
      <c r="U70" s="25"/>
    </row>
    <row r="71" spans="1:21" ht="27" customHeight="1">
      <c r="A71" s="23"/>
      <c r="B71" s="38" t="s">
        <v>36</v>
      </c>
      <c r="C71" s="38">
        <f>SUM(C68:C70)</f>
        <v>0</v>
      </c>
      <c r="D71" s="38">
        <f>SUM(D68:D70)</f>
        <v>0</v>
      </c>
      <c r="E71" s="42"/>
      <c r="F71" s="37">
        <f>SUM(F68:F70)</f>
        <v>0</v>
      </c>
      <c r="G71" s="37">
        <f>SUM(G68:G70)</f>
        <v>0</v>
      </c>
      <c r="H71" s="62"/>
      <c r="I71" s="62"/>
      <c r="J71" s="34"/>
      <c r="K71" s="25"/>
      <c r="L71" s="23"/>
      <c r="M71" s="38" t="s">
        <v>36</v>
      </c>
      <c r="N71" s="38">
        <f>SUM(N68:N70)</f>
        <v>0</v>
      </c>
      <c r="O71" s="38">
        <f>SUM(O68:O70)</f>
        <v>0</v>
      </c>
      <c r="P71" s="42"/>
      <c r="Q71" s="37">
        <f>SUM(Q68:Q70)</f>
        <v>0</v>
      </c>
      <c r="R71" s="37">
        <f>SUM(R68:R70)</f>
        <v>0</v>
      </c>
      <c r="S71" s="43"/>
      <c r="T71" s="43"/>
      <c r="U71" s="25"/>
    </row>
    <row r="72" spans="1:21" ht="27" customHeight="1">
      <c r="A72" s="23"/>
      <c r="B72" s="35" t="s">
        <v>96</v>
      </c>
      <c r="C72" s="24"/>
      <c r="D72" s="24"/>
      <c r="E72" s="24"/>
      <c r="F72" s="24"/>
      <c r="G72" s="24"/>
      <c r="H72" s="59"/>
      <c r="I72" s="59"/>
      <c r="J72" s="34"/>
      <c r="K72" s="25"/>
      <c r="L72" s="23"/>
      <c r="M72" s="35" t="s">
        <v>96</v>
      </c>
      <c r="N72" s="24"/>
      <c r="O72" s="24"/>
      <c r="P72" s="24"/>
      <c r="Q72" s="24"/>
      <c r="R72" s="24"/>
      <c r="S72" s="7"/>
      <c r="T72" s="7"/>
      <c r="U72" s="25"/>
    </row>
    <row r="73" spans="1:21" ht="27" customHeight="1">
      <c r="A73" s="23"/>
      <c r="B73" s="36"/>
      <c r="C73" s="38" t="s">
        <v>97</v>
      </c>
      <c r="D73" s="38" t="s">
        <v>98</v>
      </c>
      <c r="E73" s="38" t="s">
        <v>91</v>
      </c>
      <c r="F73" s="24"/>
      <c r="G73" s="24"/>
      <c r="H73" s="59"/>
      <c r="I73" s="59"/>
      <c r="J73" s="34"/>
      <c r="K73" s="25"/>
      <c r="L73" s="23"/>
      <c r="M73" s="36"/>
      <c r="N73" s="38" t="s">
        <v>97</v>
      </c>
      <c r="O73" s="38" t="s">
        <v>98</v>
      </c>
      <c r="P73" s="38" t="s">
        <v>91</v>
      </c>
      <c r="Q73" s="24"/>
      <c r="R73" s="24"/>
      <c r="S73" s="7"/>
      <c r="T73" s="7"/>
      <c r="U73" s="25"/>
    </row>
    <row r="74" spans="1:21" ht="30.6" customHeight="1">
      <c r="A74" s="23"/>
      <c r="B74" s="38" t="s">
        <v>60</v>
      </c>
      <c r="C74" s="38"/>
      <c r="D74" s="38"/>
      <c r="E74" s="38"/>
      <c r="F74" s="24"/>
      <c r="G74" s="24"/>
      <c r="H74" s="59"/>
      <c r="I74" s="59"/>
      <c r="J74" s="34"/>
      <c r="K74" s="25"/>
      <c r="L74" s="23"/>
      <c r="M74" s="38" t="s">
        <v>60</v>
      </c>
      <c r="N74" s="54"/>
      <c r="O74" s="54"/>
      <c r="P74" s="38" t="str">
        <f>IFERROR(N74/O74,"")</f>
        <v/>
      </c>
      <c r="Q74" s="24"/>
      <c r="R74" s="24"/>
      <c r="S74" s="7"/>
      <c r="T74" s="7"/>
      <c r="U74" s="25"/>
    </row>
    <row r="75" spans="1:21" ht="27" customHeight="1">
      <c r="A75" s="23"/>
      <c r="B75" s="38" t="s">
        <v>61</v>
      </c>
      <c r="C75" s="38"/>
      <c r="D75" s="38"/>
      <c r="E75" s="38"/>
      <c r="F75" s="24"/>
      <c r="G75" s="24"/>
      <c r="H75" s="59"/>
      <c r="I75" s="59"/>
      <c r="J75" s="34"/>
      <c r="K75" s="25"/>
      <c r="L75" s="23"/>
      <c r="M75" s="38" t="s">
        <v>61</v>
      </c>
      <c r="N75" s="54"/>
      <c r="O75" s="54"/>
      <c r="P75" s="38" t="str">
        <f>IFERROR(N75/O75,"")</f>
        <v/>
      </c>
      <c r="Q75" s="24"/>
      <c r="R75" s="24"/>
      <c r="S75" s="7"/>
      <c r="T75" s="7"/>
      <c r="U75" s="25"/>
    </row>
    <row r="76" spans="1:21" ht="27" customHeight="1">
      <c r="A76" s="23"/>
      <c r="B76" s="38" t="s">
        <v>62</v>
      </c>
      <c r="C76" s="38"/>
      <c r="D76" s="38"/>
      <c r="E76" s="38"/>
      <c r="F76" s="24"/>
      <c r="G76" s="24"/>
      <c r="H76" s="59"/>
      <c r="I76" s="59"/>
      <c r="J76" s="34"/>
      <c r="K76" s="25"/>
      <c r="L76" s="23"/>
      <c r="M76" s="38" t="s">
        <v>62</v>
      </c>
      <c r="N76" s="54"/>
      <c r="O76" s="54"/>
      <c r="P76" s="38" t="str">
        <f>IFERROR(N76/O76,"")</f>
        <v/>
      </c>
      <c r="Q76" s="24"/>
      <c r="R76" s="24"/>
      <c r="S76" s="7"/>
      <c r="T76" s="7"/>
      <c r="U76" s="25"/>
    </row>
    <row r="77" spans="1:21" ht="27" customHeight="1">
      <c r="A77" s="23"/>
      <c r="B77" s="38" t="s">
        <v>36</v>
      </c>
      <c r="C77" s="38">
        <f>SUM(C74:C76)</f>
        <v>0</v>
      </c>
      <c r="D77" s="38">
        <f>SUM(D74:D76)</f>
        <v>0</v>
      </c>
      <c r="E77" s="42"/>
      <c r="F77" s="24"/>
      <c r="G77" s="24"/>
      <c r="H77" s="59"/>
      <c r="I77" s="59"/>
      <c r="J77" s="34"/>
      <c r="K77" s="25"/>
      <c r="L77" s="23"/>
      <c r="M77" s="38" t="s">
        <v>36</v>
      </c>
      <c r="N77" s="38">
        <f>SUM(N74:N76)</f>
        <v>0</v>
      </c>
      <c r="O77" s="38">
        <f>SUM(O74:O76)</f>
        <v>0</v>
      </c>
      <c r="P77" s="42" t="str">
        <f>IFERROR(N77/O77,"")</f>
        <v/>
      </c>
      <c r="Q77" s="24"/>
      <c r="R77" s="24"/>
      <c r="S77" s="7"/>
      <c r="T77" s="7"/>
      <c r="U77" s="25"/>
    </row>
    <row r="78" spans="1:21" ht="39" customHeight="1">
      <c r="A78" s="23"/>
      <c r="B78" s="195" t="s">
        <v>108</v>
      </c>
      <c r="C78" s="195"/>
      <c r="D78" s="195"/>
      <c r="E78" s="195"/>
      <c r="F78" s="195"/>
      <c r="G78" s="195"/>
      <c r="H78" s="195"/>
      <c r="I78" s="195"/>
      <c r="J78" s="195"/>
      <c r="K78" s="25"/>
      <c r="L78" s="23"/>
      <c r="M78" s="195" t="s">
        <v>108</v>
      </c>
      <c r="N78" s="195"/>
      <c r="O78" s="195"/>
      <c r="P78" s="195"/>
      <c r="Q78" s="195"/>
      <c r="R78" s="195"/>
      <c r="S78" s="195"/>
      <c r="T78" s="195"/>
      <c r="U78" s="25"/>
    </row>
    <row r="79" spans="1:21">
      <c r="A79" s="23"/>
      <c r="B79" s="24"/>
      <c r="C79" s="24"/>
      <c r="D79" s="24"/>
      <c r="E79" s="24"/>
      <c r="F79" s="24"/>
      <c r="G79" s="24"/>
      <c r="H79" s="24"/>
      <c r="I79" s="24"/>
      <c r="J79" s="34"/>
      <c r="K79" s="25"/>
      <c r="L79" s="23"/>
      <c r="M79" s="24"/>
      <c r="N79" s="24"/>
      <c r="O79" s="24"/>
      <c r="P79" s="24"/>
      <c r="Q79" s="24"/>
      <c r="R79" s="24"/>
      <c r="S79" s="24"/>
      <c r="T79" s="24"/>
      <c r="U79" s="25"/>
    </row>
    <row r="80" spans="1:21" ht="28.5" customHeight="1">
      <c r="A80" s="23"/>
      <c r="B80" s="69" t="s">
        <v>109</v>
      </c>
      <c r="C80" s="30"/>
      <c r="D80" s="30"/>
      <c r="E80" s="30"/>
      <c r="F80" s="30"/>
      <c r="G80" s="30"/>
      <c r="H80" s="30"/>
      <c r="I80" s="30"/>
      <c r="J80" s="29"/>
      <c r="K80" s="25"/>
      <c r="L80" s="12"/>
      <c r="M80" s="13"/>
      <c r="N80" s="13"/>
      <c r="O80" s="13"/>
      <c r="P80" s="13"/>
      <c r="Q80" s="13"/>
      <c r="R80" s="5" t="s">
        <v>47</v>
      </c>
      <c r="S80" s="178"/>
      <c r="T80" s="179"/>
      <c r="U80" s="14"/>
    </row>
    <row r="81" spans="1:21" ht="28.5" customHeight="1">
      <c r="A81" s="23"/>
      <c r="B81" s="196" t="s">
        <v>110</v>
      </c>
      <c r="C81" s="197"/>
      <c r="D81" s="198"/>
      <c r="E81" s="199"/>
      <c r="F81" s="200"/>
      <c r="G81" s="30"/>
      <c r="H81" s="30"/>
      <c r="I81" s="30"/>
      <c r="J81" s="29"/>
      <c r="K81" s="25"/>
      <c r="L81" s="12"/>
      <c r="M81" s="13"/>
      <c r="N81" s="13"/>
      <c r="O81" s="13"/>
      <c r="P81" s="13"/>
      <c r="Q81" s="13"/>
      <c r="R81" s="5" t="s">
        <v>48</v>
      </c>
      <c r="S81" s="178"/>
      <c r="T81" s="179"/>
      <c r="U81" s="14"/>
    </row>
    <row r="82" spans="1:21" ht="28.5" customHeight="1">
      <c r="A82" s="23"/>
      <c r="B82" s="29"/>
      <c r="C82" s="69"/>
      <c r="D82" s="30"/>
      <c r="E82" s="30"/>
      <c r="F82" s="30"/>
      <c r="G82" s="30"/>
      <c r="H82" s="30"/>
      <c r="I82" s="30"/>
      <c r="J82" s="29"/>
      <c r="K82" s="25"/>
      <c r="L82" s="12"/>
      <c r="M82" s="13"/>
      <c r="N82" s="13"/>
      <c r="O82" s="13"/>
      <c r="P82" s="13"/>
      <c r="Q82" s="13"/>
      <c r="R82" s="5" t="s">
        <v>49</v>
      </c>
      <c r="S82" s="178"/>
      <c r="T82" s="179"/>
      <c r="U82" s="14"/>
    </row>
    <row r="83" spans="1:21" ht="27" customHeight="1">
      <c r="A83" s="23"/>
      <c r="B83" s="69" t="s">
        <v>111</v>
      </c>
      <c r="C83" s="69"/>
      <c r="D83" s="30"/>
      <c r="E83" s="30"/>
      <c r="F83" s="30"/>
      <c r="G83" s="30"/>
      <c r="H83" s="30"/>
      <c r="I83" s="30"/>
      <c r="J83" s="29"/>
      <c r="K83" s="25"/>
      <c r="L83" s="12"/>
      <c r="M83" s="13"/>
      <c r="N83" s="13"/>
      <c r="O83" s="13"/>
      <c r="P83" s="13"/>
      <c r="Q83" s="13"/>
      <c r="R83" s="5" t="s">
        <v>50</v>
      </c>
      <c r="S83" s="178"/>
      <c r="T83" s="179"/>
      <c r="U83" s="14"/>
    </row>
    <row r="84" spans="1:21" ht="27" customHeight="1" thickBot="1">
      <c r="A84" s="23"/>
      <c r="B84" s="202"/>
      <c r="C84" s="203"/>
      <c r="D84" s="203"/>
      <c r="E84" s="203"/>
      <c r="F84" s="203"/>
      <c r="G84" s="203"/>
      <c r="H84" s="203"/>
      <c r="I84" s="203"/>
      <c r="J84" s="204"/>
      <c r="K84" s="25"/>
      <c r="L84" s="26"/>
      <c r="M84" s="27"/>
      <c r="N84" s="27"/>
      <c r="O84" s="27"/>
      <c r="P84" s="27"/>
      <c r="Q84" s="27"/>
      <c r="R84" s="27"/>
      <c r="S84" s="27"/>
      <c r="T84" s="27"/>
      <c r="U84" s="28"/>
    </row>
    <row r="85" spans="1:21" ht="27" customHeight="1">
      <c r="A85" s="23"/>
      <c r="B85" s="69"/>
      <c r="C85" s="69"/>
      <c r="D85" s="30"/>
      <c r="E85" s="30"/>
      <c r="F85" s="30"/>
      <c r="G85" s="30"/>
      <c r="H85" s="30"/>
      <c r="I85" s="30"/>
      <c r="J85" s="29"/>
      <c r="K85" s="25"/>
    </row>
    <row r="86" spans="1:21" ht="27" customHeight="1">
      <c r="A86" s="23"/>
      <c r="B86" s="69" t="s">
        <v>112</v>
      </c>
      <c r="C86" s="30"/>
      <c r="D86" s="30"/>
      <c r="E86" s="30"/>
      <c r="F86" s="30"/>
      <c r="G86" s="30"/>
      <c r="H86" s="30"/>
      <c r="I86" s="30"/>
      <c r="J86" s="29"/>
      <c r="K86" s="25"/>
    </row>
    <row r="87" spans="1:21" ht="27" customHeight="1">
      <c r="A87" s="23"/>
      <c r="B87" s="70"/>
      <c r="C87" s="205" t="s">
        <v>113</v>
      </c>
      <c r="D87" s="205"/>
      <c r="E87" s="30"/>
      <c r="F87" s="30"/>
      <c r="G87" s="30"/>
      <c r="H87" s="30"/>
      <c r="I87" s="30"/>
      <c r="J87" s="29"/>
      <c r="K87" s="25"/>
    </row>
    <row r="88" spans="1:21" ht="27" customHeight="1">
      <c r="A88" s="23"/>
      <c r="B88" s="70"/>
      <c r="C88" s="205" t="s">
        <v>114</v>
      </c>
      <c r="D88" s="205"/>
      <c r="E88" s="30"/>
      <c r="F88" s="30"/>
      <c r="G88" s="30"/>
      <c r="H88" s="30"/>
      <c r="I88" s="30"/>
      <c r="J88" s="29"/>
      <c r="K88" s="25"/>
    </row>
    <row r="89" spans="1:21" ht="27" customHeight="1">
      <c r="A89" s="23"/>
      <c r="B89" s="70"/>
      <c r="C89" s="205" t="s">
        <v>115</v>
      </c>
      <c r="D89" s="205"/>
      <c r="E89" s="30"/>
      <c r="F89" s="30"/>
      <c r="G89" s="71"/>
      <c r="H89" s="30"/>
      <c r="I89" s="30"/>
      <c r="J89" s="29"/>
      <c r="K89" s="25"/>
    </row>
    <row r="90" spans="1:21" ht="27" customHeight="1">
      <c r="A90" s="23"/>
      <c r="B90" s="70"/>
      <c r="C90" s="205" t="s">
        <v>116</v>
      </c>
      <c r="D90" s="205"/>
      <c r="E90" s="30"/>
      <c r="F90" s="30"/>
      <c r="G90" s="30"/>
      <c r="H90" s="30"/>
      <c r="I90" s="30"/>
      <c r="J90" s="29"/>
      <c r="K90" s="25"/>
    </row>
    <row r="91" spans="1:21" ht="27" customHeight="1">
      <c r="A91" s="23"/>
      <c r="B91" s="70"/>
      <c r="C91" s="205" t="s">
        <v>117</v>
      </c>
      <c r="D91" s="205"/>
      <c r="E91" s="30"/>
      <c r="F91" s="30"/>
      <c r="G91" s="30"/>
      <c r="H91" s="30"/>
      <c r="I91" s="30"/>
      <c r="J91" s="29"/>
      <c r="K91" s="25"/>
    </row>
    <row r="92" spans="1:21" ht="27" customHeight="1">
      <c r="A92" s="23"/>
      <c r="B92" s="70"/>
      <c r="C92" s="205" t="s">
        <v>118</v>
      </c>
      <c r="D92" s="205"/>
      <c r="E92" s="30"/>
      <c r="F92" s="30"/>
      <c r="G92" s="30"/>
      <c r="H92" s="30"/>
      <c r="I92" s="30"/>
      <c r="J92" s="29"/>
      <c r="K92" s="25"/>
    </row>
    <row r="93" spans="1:21" ht="27" customHeight="1">
      <c r="A93" s="23"/>
      <c r="B93" s="206"/>
      <c r="C93" s="207"/>
      <c r="D93" s="207"/>
      <c r="E93" s="207"/>
      <c r="F93" s="207"/>
      <c r="G93" s="207"/>
      <c r="H93" s="207"/>
      <c r="I93" s="207"/>
      <c r="J93" s="207"/>
      <c r="K93" s="25"/>
    </row>
    <row r="94" spans="1:21" ht="27" customHeight="1">
      <c r="A94" s="23"/>
      <c r="B94" s="69" t="s">
        <v>119</v>
      </c>
      <c r="C94" s="69"/>
      <c r="D94" s="30"/>
      <c r="E94" s="30"/>
      <c r="F94" s="30"/>
      <c r="G94" s="30"/>
      <c r="H94" s="30"/>
      <c r="I94" s="30"/>
      <c r="J94" s="29"/>
      <c r="K94" s="25"/>
    </row>
    <row r="95" spans="1:21" ht="27" customHeight="1">
      <c r="A95" s="23"/>
      <c r="B95" s="202"/>
      <c r="C95" s="203"/>
      <c r="D95" s="203"/>
      <c r="E95" s="203"/>
      <c r="F95" s="203"/>
      <c r="G95" s="203"/>
      <c r="H95" s="203"/>
      <c r="I95" s="203"/>
      <c r="J95" s="204"/>
      <c r="K95" s="25"/>
    </row>
    <row r="96" spans="1:21" ht="27" customHeight="1">
      <c r="A96" s="23"/>
      <c r="B96" s="206" t="s">
        <v>120</v>
      </c>
      <c r="C96" s="207"/>
      <c r="D96" s="207"/>
      <c r="E96" s="207"/>
      <c r="F96" s="207"/>
      <c r="G96" s="207"/>
      <c r="H96" s="207"/>
      <c r="I96" s="207"/>
      <c r="J96" s="207"/>
      <c r="K96" s="25"/>
    </row>
    <row r="97" spans="1:11" ht="27" customHeight="1">
      <c r="A97" s="23"/>
      <c r="B97" s="72"/>
      <c r="C97" s="30"/>
      <c r="D97" s="30"/>
      <c r="E97" s="30"/>
      <c r="F97" s="30"/>
      <c r="G97" s="30"/>
      <c r="H97" s="30"/>
      <c r="I97" s="30"/>
      <c r="J97" s="29"/>
      <c r="K97" s="25"/>
    </row>
    <row r="98" spans="1:11" ht="27" customHeight="1">
      <c r="A98" s="23"/>
      <c r="B98" s="69" t="s">
        <v>121</v>
      </c>
      <c r="C98" s="30"/>
      <c r="D98" s="30"/>
      <c r="E98" s="30"/>
      <c r="F98" s="30"/>
      <c r="G98" s="30"/>
      <c r="H98" s="30"/>
      <c r="I98" s="30"/>
      <c r="J98" s="29"/>
      <c r="K98" s="25"/>
    </row>
    <row r="99" spans="1:11" ht="27" customHeight="1">
      <c r="A99" s="23"/>
      <c r="B99" s="208"/>
      <c r="C99" s="209"/>
      <c r="D99" s="209"/>
      <c r="E99" s="209"/>
      <c r="F99" s="209"/>
      <c r="G99" s="209"/>
      <c r="H99" s="209"/>
      <c r="I99" s="209"/>
      <c r="J99" s="210"/>
      <c r="K99" s="25"/>
    </row>
    <row r="100" spans="1:11" ht="27" customHeight="1">
      <c r="A100" s="23"/>
      <c r="B100" s="211"/>
      <c r="C100" s="212"/>
      <c r="D100" s="212"/>
      <c r="E100" s="212"/>
      <c r="F100" s="212"/>
      <c r="G100" s="212"/>
      <c r="H100" s="212"/>
      <c r="I100" s="212"/>
      <c r="J100" s="213"/>
      <c r="K100" s="25"/>
    </row>
    <row r="101" spans="1:11" ht="27" customHeight="1">
      <c r="A101" s="23"/>
      <c r="B101" s="69" t="s">
        <v>122</v>
      </c>
      <c r="C101" s="30"/>
      <c r="D101" s="30"/>
      <c r="E101" s="30"/>
      <c r="F101" s="30"/>
      <c r="G101" s="30"/>
      <c r="H101" s="30"/>
      <c r="I101" s="30"/>
      <c r="J101" s="29"/>
      <c r="K101" s="25"/>
    </row>
    <row r="102" spans="1:11" ht="27" customHeight="1">
      <c r="A102" s="23"/>
      <c r="B102" s="63"/>
      <c r="C102" s="24"/>
      <c r="D102" s="24"/>
      <c r="E102" s="24"/>
      <c r="F102" s="24"/>
      <c r="G102" s="24"/>
      <c r="H102" s="24"/>
      <c r="I102" s="24"/>
      <c r="J102" s="34"/>
      <c r="K102" s="25"/>
    </row>
    <row r="103" spans="1:11" ht="27" customHeight="1">
      <c r="A103" s="12"/>
      <c r="B103" s="13"/>
      <c r="C103" s="13"/>
      <c r="D103" s="13"/>
      <c r="E103" s="13"/>
      <c r="F103" s="13"/>
      <c r="G103" s="13"/>
      <c r="H103" s="64" t="s">
        <v>47</v>
      </c>
      <c r="I103" s="214"/>
      <c r="J103" s="215"/>
      <c r="K103" s="14"/>
    </row>
    <row r="104" spans="1:11" ht="27" customHeight="1">
      <c r="A104" s="12"/>
      <c r="B104" s="13"/>
      <c r="C104" s="13"/>
      <c r="D104" s="13"/>
      <c r="E104" s="13"/>
      <c r="F104" s="13"/>
      <c r="G104" s="13"/>
      <c r="H104" s="64" t="s">
        <v>48</v>
      </c>
      <c r="I104" s="214"/>
      <c r="J104" s="215"/>
      <c r="K104" s="14"/>
    </row>
    <row r="105" spans="1:11" ht="27" customHeight="1">
      <c r="A105" s="12"/>
      <c r="B105" s="13"/>
      <c r="C105" s="13"/>
      <c r="D105" s="13"/>
      <c r="E105" s="13"/>
      <c r="F105" s="13"/>
      <c r="G105" s="13"/>
      <c r="H105" s="64" t="s">
        <v>49</v>
      </c>
      <c r="I105" s="214"/>
      <c r="J105" s="215"/>
      <c r="K105" s="14"/>
    </row>
    <row r="106" spans="1:11" ht="27" customHeight="1">
      <c r="A106" s="12"/>
      <c r="B106" s="13"/>
      <c r="C106" s="13"/>
      <c r="D106" s="13"/>
      <c r="E106" s="13"/>
      <c r="F106" s="13"/>
      <c r="G106" s="13"/>
      <c r="H106" s="64" t="s">
        <v>50</v>
      </c>
      <c r="I106" s="214"/>
      <c r="J106" s="215"/>
      <c r="K106" s="14"/>
    </row>
    <row r="107" spans="1:11" ht="27" customHeight="1" thickBot="1">
      <c r="A107" s="26"/>
      <c r="B107" s="27"/>
      <c r="C107" s="27"/>
      <c r="D107" s="27"/>
      <c r="E107" s="27"/>
      <c r="F107" s="27"/>
      <c r="G107" s="27"/>
      <c r="H107" s="27"/>
      <c r="I107" s="27"/>
      <c r="J107" s="27"/>
      <c r="K107" s="28"/>
    </row>
  </sheetData>
  <mergeCells count="50">
    <mergeCell ref="B99:J100"/>
    <mergeCell ref="I103:J103"/>
    <mergeCell ref="I104:J104"/>
    <mergeCell ref="I105:J105"/>
    <mergeCell ref="I106:J106"/>
    <mergeCell ref="C91:D91"/>
    <mergeCell ref="C92:D92"/>
    <mergeCell ref="B93:J93"/>
    <mergeCell ref="B95:J95"/>
    <mergeCell ref="B96:J96"/>
    <mergeCell ref="B84:J84"/>
    <mergeCell ref="C87:D87"/>
    <mergeCell ref="C88:D88"/>
    <mergeCell ref="C89:D89"/>
    <mergeCell ref="C90:D90"/>
    <mergeCell ref="S81:T81"/>
    <mergeCell ref="S82:T82"/>
    <mergeCell ref="S83:T83"/>
    <mergeCell ref="H4:J4"/>
    <mergeCell ref="A6:K6"/>
    <mergeCell ref="B11:J13"/>
    <mergeCell ref="B78:J78"/>
    <mergeCell ref="B81:C81"/>
    <mergeCell ref="D81:F81"/>
    <mergeCell ref="M78:T78"/>
    <mergeCell ref="S80:T80"/>
    <mergeCell ref="D54:G54"/>
    <mergeCell ref="B59:G64"/>
    <mergeCell ref="M59:R64"/>
    <mergeCell ref="L6:T6"/>
    <mergeCell ref="M11:T13"/>
    <mergeCell ref="O55:R55"/>
    <mergeCell ref="O56:R56"/>
    <mergeCell ref="O57:R57"/>
    <mergeCell ref="O58:R58"/>
    <mergeCell ref="D52:G52"/>
    <mergeCell ref="D55:G55"/>
    <mergeCell ref="D56:G56"/>
    <mergeCell ref="D57:G57"/>
    <mergeCell ref="D58:G58"/>
    <mergeCell ref="O52:R52"/>
    <mergeCell ref="O53:R53"/>
    <mergeCell ref="O54:R54"/>
    <mergeCell ref="A1:J1"/>
    <mergeCell ref="L1:U1"/>
    <mergeCell ref="R4:T4"/>
    <mergeCell ref="D53:G53"/>
    <mergeCell ref="D51:G51"/>
    <mergeCell ref="M22:T22"/>
    <mergeCell ref="O51:R51"/>
  </mergeCells>
  <phoneticPr fontId="9"/>
  <conditionalFormatting sqref="B87:B92">
    <cfRule type="expression" dxfId="13" priority="2">
      <formula>$D$80=$M$81</formula>
    </cfRule>
    <cfRule type="expression" dxfId="12" priority="7">
      <formula>$D$20&gt;=1</formula>
    </cfRule>
  </conditionalFormatting>
  <conditionalFormatting sqref="B99">
    <cfRule type="expression" dxfId="11" priority="9">
      <formula>$D$20&gt;=1</formula>
    </cfRule>
  </conditionalFormatting>
  <conditionalFormatting sqref="B84:J84">
    <cfRule type="expression" dxfId="10" priority="1">
      <formula>$D$20&gt;=1</formula>
    </cfRule>
  </conditionalFormatting>
  <conditionalFormatting sqref="C69:D69 F69:G69">
    <cfRule type="expression" dxfId="9" priority="4">
      <formula>$C$18&gt;=1</formula>
    </cfRule>
  </conditionalFormatting>
  <conditionalFormatting sqref="C70:D70 F70:G70">
    <cfRule type="expression" dxfId="8" priority="3">
      <formula>$C$19&gt;=1</formula>
    </cfRule>
  </conditionalFormatting>
  <conditionalFormatting sqref="D81:F81">
    <cfRule type="expression" dxfId="7" priority="8">
      <formula>$D$20&gt;=1</formula>
    </cfRule>
  </conditionalFormatting>
  <dataValidations count="2">
    <dataValidation type="list" showInputMessage="1" showErrorMessage="1" sqref="B87:B92" xr:uid="{8904762F-AB5A-46CF-AA6F-F9E2DC78A803}">
      <formula1>$M$86:$M$87</formula1>
    </dataValidation>
    <dataValidation type="list" allowBlank="1" showInputMessage="1" showErrorMessage="1" sqref="D81:F81" xr:uid="{6CFE5962-DED6-4089-B991-4567262DF7D6}">
      <formula1>$M$80:$M$84</formula1>
    </dataValidation>
  </dataValidations>
  <pageMargins left="0.7" right="0.7" top="0.75" bottom="0.75" header="0.3" footer="0.3"/>
  <pageSetup paperSize="9" scale="1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AC2E-1F5A-43BE-AD8D-C2E27D6D92C7}">
  <sheetPr>
    <tabColor theme="8" tint="0.79998168889431442"/>
    <pageSetUpPr fitToPage="1"/>
  </sheetPr>
  <dimension ref="A1:CF60"/>
  <sheetViews>
    <sheetView view="pageBreakPreview" topLeftCell="A44" zoomScaleNormal="100" zoomScaleSheetLayoutView="100" workbookViewId="0">
      <selection activeCell="A10" sqref="A10:AP13"/>
    </sheetView>
  </sheetViews>
  <sheetFormatPr defaultColWidth="2.125" defaultRowHeight="13.5"/>
  <cols>
    <col min="1" max="1" width="2.875" style="130" bestFit="1" customWidth="1"/>
    <col min="2" max="42" width="2.125" style="58"/>
    <col min="43" max="43" width="2.875" style="58" bestFit="1" customWidth="1"/>
    <col min="44" max="201" width="2.125" style="58"/>
    <col min="202" max="203" width="2.125" style="58" customWidth="1"/>
    <col min="204" max="204" width="2.125" style="58"/>
    <col min="205" max="206" width="2.125" style="58" customWidth="1"/>
    <col min="207" max="457" width="2.125" style="58"/>
    <col min="458" max="459" width="2.125" style="58" customWidth="1"/>
    <col min="460" max="460" width="2.125" style="58"/>
    <col min="461" max="462" width="2.125" style="58" customWidth="1"/>
    <col min="463" max="713" width="2.125" style="58"/>
    <col min="714" max="715" width="2.125" style="58" customWidth="1"/>
    <col min="716" max="716" width="2.125" style="58"/>
    <col min="717" max="718" width="2.125" style="58" customWidth="1"/>
    <col min="719" max="969" width="2.125" style="58"/>
    <col min="970" max="971" width="2.125" style="58" customWidth="1"/>
    <col min="972" max="972" width="2.125" style="58"/>
    <col min="973" max="974" width="2.125" style="58" customWidth="1"/>
    <col min="975" max="1225" width="2.125" style="58"/>
    <col min="1226" max="1227" width="2.125" style="58" customWidth="1"/>
    <col min="1228" max="1228" width="2.125" style="58"/>
    <col min="1229" max="1230" width="2.125" style="58" customWidth="1"/>
    <col min="1231" max="1481" width="2.125" style="58"/>
    <col min="1482" max="1483" width="2.125" style="58" customWidth="1"/>
    <col min="1484" max="1484" width="2.125" style="58"/>
    <col min="1485" max="1486" width="2.125" style="58" customWidth="1"/>
    <col min="1487" max="1737" width="2.125" style="58"/>
    <col min="1738" max="1739" width="2.125" style="58" customWidth="1"/>
    <col min="1740" max="1740" width="2.125" style="58"/>
    <col min="1741" max="1742" width="2.125" style="58" customWidth="1"/>
    <col min="1743" max="1993" width="2.125" style="58"/>
    <col min="1994" max="1995" width="2.125" style="58" customWidth="1"/>
    <col min="1996" max="1996" width="2.125" style="58"/>
    <col min="1997" max="1998" width="2.125" style="58" customWidth="1"/>
    <col min="1999" max="2249" width="2.125" style="58"/>
    <col min="2250" max="2251" width="2.125" style="58" customWidth="1"/>
    <col min="2252" max="2252" width="2.125" style="58"/>
    <col min="2253" max="2254" width="2.125" style="58" customWidth="1"/>
    <col min="2255" max="2505" width="2.125" style="58"/>
    <col min="2506" max="2507" width="2.125" style="58" customWidth="1"/>
    <col min="2508" max="2508" width="2.125" style="58"/>
    <col min="2509" max="2510" width="2.125" style="58" customWidth="1"/>
    <col min="2511" max="2761" width="2.125" style="58"/>
    <col min="2762" max="2763" width="2.125" style="58" customWidth="1"/>
    <col min="2764" max="2764" width="2.125" style="58"/>
    <col min="2765" max="2766" width="2.125" style="58" customWidth="1"/>
    <col min="2767" max="3017" width="2.125" style="58"/>
    <col min="3018" max="3019" width="2.125" style="58" customWidth="1"/>
    <col min="3020" max="3020" width="2.125" style="58"/>
    <col min="3021" max="3022" width="2.125" style="58" customWidth="1"/>
    <col min="3023" max="3273" width="2.125" style="58"/>
    <col min="3274" max="3275" width="2.125" style="58" customWidth="1"/>
    <col min="3276" max="3276" width="2.125" style="58"/>
    <col min="3277" max="3278" width="2.125" style="58" customWidth="1"/>
    <col min="3279" max="3529" width="2.125" style="58"/>
    <col min="3530" max="3531" width="2.125" style="58" customWidth="1"/>
    <col min="3532" max="3532" width="2.125" style="58"/>
    <col min="3533" max="3534" width="2.125" style="58" customWidth="1"/>
    <col min="3535" max="3785" width="2.125" style="58"/>
    <col min="3786" max="3787" width="2.125" style="58" customWidth="1"/>
    <col min="3788" max="3788" width="2.125" style="58"/>
    <col min="3789" max="3790" width="2.125" style="58" customWidth="1"/>
    <col min="3791" max="4041" width="2.125" style="58"/>
    <col min="4042" max="4043" width="2.125" style="58" customWidth="1"/>
    <col min="4044" max="4044" width="2.125" style="58"/>
    <col min="4045" max="4046" width="2.125" style="58" customWidth="1"/>
    <col min="4047" max="4297" width="2.125" style="58"/>
    <col min="4298" max="4299" width="2.125" style="58" customWidth="1"/>
    <col min="4300" max="4300" width="2.125" style="58"/>
    <col min="4301" max="4302" width="2.125" style="58" customWidth="1"/>
    <col min="4303" max="4553" width="2.125" style="58"/>
    <col min="4554" max="4555" width="2.125" style="58" customWidth="1"/>
    <col min="4556" max="4556" width="2.125" style="58"/>
    <col min="4557" max="4558" width="2.125" style="58" customWidth="1"/>
    <col min="4559" max="4809" width="2.125" style="58"/>
    <col min="4810" max="4811" width="2.125" style="58" customWidth="1"/>
    <col min="4812" max="4812" width="2.125" style="58"/>
    <col min="4813" max="4814" width="2.125" style="58" customWidth="1"/>
    <col min="4815" max="5065" width="2.125" style="58"/>
    <col min="5066" max="5067" width="2.125" style="58" customWidth="1"/>
    <col min="5068" max="5068" width="2.125" style="58"/>
    <col min="5069" max="5070" width="2.125" style="58" customWidth="1"/>
    <col min="5071" max="5321" width="2.125" style="58"/>
    <col min="5322" max="5323" width="2.125" style="58" customWidth="1"/>
    <col min="5324" max="5324" width="2.125" style="58"/>
    <col min="5325" max="5326" width="2.125" style="58" customWidth="1"/>
    <col min="5327" max="5577" width="2.125" style="58"/>
    <col min="5578" max="5579" width="2.125" style="58" customWidth="1"/>
    <col min="5580" max="5580" width="2.125" style="58"/>
    <col min="5581" max="5582" width="2.125" style="58" customWidth="1"/>
    <col min="5583" max="5833" width="2.125" style="58"/>
    <col min="5834" max="5835" width="2.125" style="58" customWidth="1"/>
    <col min="5836" max="5836" width="2.125" style="58"/>
    <col min="5837" max="5838" width="2.125" style="58" customWidth="1"/>
    <col min="5839" max="6089" width="2.125" style="58"/>
    <col min="6090" max="6091" width="2.125" style="58" customWidth="1"/>
    <col min="6092" max="6092" width="2.125" style="58"/>
    <col min="6093" max="6094" width="2.125" style="58" customWidth="1"/>
    <col min="6095" max="6345" width="2.125" style="58"/>
    <col min="6346" max="6347" width="2.125" style="58" customWidth="1"/>
    <col min="6348" max="6348" width="2.125" style="58"/>
    <col min="6349" max="6350" width="2.125" style="58" customWidth="1"/>
    <col min="6351" max="6601" width="2.125" style="58"/>
    <col min="6602" max="6603" width="2.125" style="58" customWidth="1"/>
    <col min="6604" max="6604" width="2.125" style="58"/>
    <col min="6605" max="6606" width="2.125" style="58" customWidth="1"/>
    <col min="6607" max="6857" width="2.125" style="58"/>
    <col min="6858" max="6859" width="2.125" style="58" customWidth="1"/>
    <col min="6860" max="6860" width="2.125" style="58"/>
    <col min="6861" max="6862" width="2.125" style="58" customWidth="1"/>
    <col min="6863" max="7113" width="2.125" style="58"/>
    <col min="7114" max="7115" width="2.125" style="58" customWidth="1"/>
    <col min="7116" max="7116" width="2.125" style="58"/>
    <col min="7117" max="7118" width="2.125" style="58" customWidth="1"/>
    <col min="7119" max="7369" width="2.125" style="58"/>
    <col min="7370" max="7371" width="2.125" style="58" customWidth="1"/>
    <col min="7372" max="7372" width="2.125" style="58"/>
    <col min="7373" max="7374" width="2.125" style="58" customWidth="1"/>
    <col min="7375" max="7625" width="2.125" style="58"/>
    <col min="7626" max="7627" width="2.125" style="58" customWidth="1"/>
    <col min="7628" max="7628" width="2.125" style="58"/>
    <col min="7629" max="7630" width="2.125" style="58" customWidth="1"/>
    <col min="7631" max="7881" width="2.125" style="58"/>
    <col min="7882" max="7883" width="2.125" style="58" customWidth="1"/>
    <col min="7884" max="7884" width="2.125" style="58"/>
    <col min="7885" max="7886" width="2.125" style="58" customWidth="1"/>
    <col min="7887" max="8137" width="2.125" style="58"/>
    <col min="8138" max="8139" width="2.125" style="58" customWidth="1"/>
    <col min="8140" max="8140" width="2.125" style="58"/>
    <col min="8141" max="8142" width="2.125" style="58" customWidth="1"/>
    <col min="8143" max="8393" width="2.125" style="58"/>
    <col min="8394" max="8395" width="2.125" style="58" customWidth="1"/>
    <col min="8396" max="8396" width="2.125" style="58"/>
    <col min="8397" max="8398" width="2.125" style="58" customWidth="1"/>
    <col min="8399" max="8649" width="2.125" style="58"/>
    <col min="8650" max="8651" width="2.125" style="58" customWidth="1"/>
    <col min="8652" max="8652" width="2.125" style="58"/>
    <col min="8653" max="8654" width="2.125" style="58" customWidth="1"/>
    <col min="8655" max="8905" width="2.125" style="58"/>
    <col min="8906" max="8907" width="2.125" style="58" customWidth="1"/>
    <col min="8908" max="8908" width="2.125" style="58"/>
    <col min="8909" max="8910" width="2.125" style="58" customWidth="1"/>
    <col min="8911" max="9161" width="2.125" style="58"/>
    <col min="9162" max="9163" width="2.125" style="58" customWidth="1"/>
    <col min="9164" max="9164" width="2.125" style="58"/>
    <col min="9165" max="9166" width="2.125" style="58" customWidth="1"/>
    <col min="9167" max="9417" width="2.125" style="58"/>
    <col min="9418" max="9419" width="2.125" style="58" customWidth="1"/>
    <col min="9420" max="9420" width="2.125" style="58"/>
    <col min="9421" max="9422" width="2.125" style="58" customWidth="1"/>
    <col min="9423" max="9673" width="2.125" style="58"/>
    <col min="9674" max="9675" width="2.125" style="58" customWidth="1"/>
    <col min="9676" max="9676" width="2.125" style="58"/>
    <col min="9677" max="9678" width="2.125" style="58" customWidth="1"/>
    <col min="9679" max="9929" width="2.125" style="58"/>
    <col min="9930" max="9931" width="2.125" style="58" customWidth="1"/>
    <col min="9932" max="9932" width="2.125" style="58"/>
    <col min="9933" max="9934" width="2.125" style="58" customWidth="1"/>
    <col min="9935" max="10185" width="2.125" style="58"/>
    <col min="10186" max="10187" width="2.125" style="58" customWidth="1"/>
    <col min="10188" max="10188" width="2.125" style="58"/>
    <col min="10189" max="10190" width="2.125" style="58" customWidth="1"/>
    <col min="10191" max="10441" width="2.125" style="58"/>
    <col min="10442" max="10443" width="2.125" style="58" customWidth="1"/>
    <col min="10444" max="10444" width="2.125" style="58"/>
    <col min="10445" max="10446" width="2.125" style="58" customWidth="1"/>
    <col min="10447" max="10697" width="2.125" style="58"/>
    <col min="10698" max="10699" width="2.125" style="58" customWidth="1"/>
    <col min="10700" max="10700" width="2.125" style="58"/>
    <col min="10701" max="10702" width="2.125" style="58" customWidth="1"/>
    <col min="10703" max="10953" width="2.125" style="58"/>
    <col min="10954" max="10955" width="2.125" style="58" customWidth="1"/>
    <col min="10956" max="10956" width="2.125" style="58"/>
    <col min="10957" max="10958" width="2.125" style="58" customWidth="1"/>
    <col min="10959" max="11209" width="2.125" style="58"/>
    <col min="11210" max="11211" width="2.125" style="58" customWidth="1"/>
    <col min="11212" max="11212" width="2.125" style="58"/>
    <col min="11213" max="11214" width="2.125" style="58" customWidth="1"/>
    <col min="11215" max="11465" width="2.125" style="58"/>
    <col min="11466" max="11467" width="2.125" style="58" customWidth="1"/>
    <col min="11468" max="11468" width="2.125" style="58"/>
    <col min="11469" max="11470" width="2.125" style="58" customWidth="1"/>
    <col min="11471" max="11721" width="2.125" style="58"/>
    <col min="11722" max="11723" width="2.125" style="58" customWidth="1"/>
    <col min="11724" max="11724" width="2.125" style="58"/>
    <col min="11725" max="11726" width="2.125" style="58" customWidth="1"/>
    <col min="11727" max="11977" width="2.125" style="58"/>
    <col min="11978" max="11979" width="2.125" style="58" customWidth="1"/>
    <col min="11980" max="11980" width="2.125" style="58"/>
    <col min="11981" max="11982" width="2.125" style="58" customWidth="1"/>
    <col min="11983" max="12233" width="2.125" style="58"/>
    <col min="12234" max="12235" width="2.125" style="58" customWidth="1"/>
    <col min="12236" max="12236" width="2.125" style="58"/>
    <col min="12237" max="12238" width="2.125" style="58" customWidth="1"/>
    <col min="12239" max="12489" width="2.125" style="58"/>
    <col min="12490" max="12491" width="2.125" style="58" customWidth="1"/>
    <col min="12492" max="12492" width="2.125" style="58"/>
    <col min="12493" max="12494" width="2.125" style="58" customWidth="1"/>
    <col min="12495" max="12745" width="2.125" style="58"/>
    <col min="12746" max="12747" width="2.125" style="58" customWidth="1"/>
    <col min="12748" max="12748" width="2.125" style="58"/>
    <col min="12749" max="12750" width="2.125" style="58" customWidth="1"/>
    <col min="12751" max="13001" width="2.125" style="58"/>
    <col min="13002" max="13003" width="2.125" style="58" customWidth="1"/>
    <col min="13004" max="13004" width="2.125" style="58"/>
    <col min="13005" max="13006" width="2.125" style="58" customWidth="1"/>
    <col min="13007" max="13257" width="2.125" style="58"/>
    <col min="13258" max="13259" width="2.125" style="58" customWidth="1"/>
    <col min="13260" max="13260" width="2.125" style="58"/>
    <col min="13261" max="13262" width="2.125" style="58" customWidth="1"/>
    <col min="13263" max="13513" width="2.125" style="58"/>
    <col min="13514" max="13515" width="2.125" style="58" customWidth="1"/>
    <col min="13516" max="13516" width="2.125" style="58"/>
    <col min="13517" max="13518" width="2.125" style="58" customWidth="1"/>
    <col min="13519" max="13769" width="2.125" style="58"/>
    <col min="13770" max="13771" width="2.125" style="58" customWidth="1"/>
    <col min="13772" max="13772" width="2.125" style="58"/>
    <col min="13773" max="13774" width="2.125" style="58" customWidth="1"/>
    <col min="13775" max="14025" width="2.125" style="58"/>
    <col min="14026" max="14027" width="2.125" style="58" customWidth="1"/>
    <col min="14028" max="14028" width="2.125" style="58"/>
    <col min="14029" max="14030" width="2.125" style="58" customWidth="1"/>
    <col min="14031" max="14281" width="2.125" style="58"/>
    <col min="14282" max="14283" width="2.125" style="58" customWidth="1"/>
    <col min="14284" max="14284" width="2.125" style="58"/>
    <col min="14285" max="14286" width="2.125" style="58" customWidth="1"/>
    <col min="14287" max="14537" width="2.125" style="58"/>
    <col min="14538" max="14539" width="2.125" style="58" customWidth="1"/>
    <col min="14540" max="14540" width="2.125" style="58"/>
    <col min="14541" max="14542" width="2.125" style="58" customWidth="1"/>
    <col min="14543" max="14793" width="2.125" style="58"/>
    <col min="14794" max="14795" width="2.125" style="58" customWidth="1"/>
    <col min="14796" max="14796" width="2.125" style="58"/>
    <col min="14797" max="14798" width="2.125" style="58" customWidth="1"/>
    <col min="14799" max="15049" width="2.125" style="58"/>
    <col min="15050" max="15051" width="2.125" style="58" customWidth="1"/>
    <col min="15052" max="15052" width="2.125" style="58"/>
    <col min="15053" max="15054" width="2.125" style="58" customWidth="1"/>
    <col min="15055" max="15305" width="2.125" style="58"/>
    <col min="15306" max="15307" width="2.125" style="58" customWidth="1"/>
    <col min="15308" max="15308" width="2.125" style="58"/>
    <col min="15309" max="15310" width="2.125" style="58" customWidth="1"/>
    <col min="15311" max="15561" width="2.125" style="58"/>
    <col min="15562" max="15563" width="2.125" style="58" customWidth="1"/>
    <col min="15564" max="15564" width="2.125" style="58"/>
    <col min="15565" max="15566" width="2.125" style="58" customWidth="1"/>
    <col min="15567" max="15817" width="2.125" style="58"/>
    <col min="15818" max="15819" width="2.125" style="58" customWidth="1"/>
    <col min="15820" max="15820" width="2.125" style="58"/>
    <col min="15821" max="15822" width="2.125" style="58" customWidth="1"/>
    <col min="15823" max="16073" width="2.125" style="58"/>
    <col min="16074" max="16075" width="2.125" style="58" customWidth="1"/>
    <col min="16076" max="16076" width="2.125" style="58"/>
    <col min="16077" max="16078" width="2.125" style="58" customWidth="1"/>
    <col min="16079" max="16384" width="2.125" style="58"/>
  </cols>
  <sheetData>
    <row r="1" spans="1:84" ht="14.25" thickBot="1">
      <c r="A1" s="156" t="s">
        <v>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6" t="s">
        <v>33</v>
      </c>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row>
    <row r="2" spans="1:84" ht="14.1" customHeight="1">
      <c r="A2" s="127" t="s">
        <v>173</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9"/>
      <c r="AQ2" s="127" t="s">
        <v>173</v>
      </c>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9"/>
    </row>
    <row r="3" spans="1:84" ht="14.1" customHeight="1">
      <c r="AC3" s="158" t="s">
        <v>148</v>
      </c>
      <c r="AD3" s="158"/>
      <c r="AE3" s="158"/>
      <c r="AF3" s="158"/>
      <c r="AG3" s="158"/>
      <c r="AH3" s="158"/>
      <c r="AI3" s="158"/>
      <c r="AJ3" s="158"/>
      <c r="AK3" s="158"/>
      <c r="AL3" s="158"/>
      <c r="AP3" s="131"/>
      <c r="AQ3" s="130"/>
      <c r="BS3" s="158" t="s">
        <v>148</v>
      </c>
      <c r="BT3" s="158"/>
      <c r="BU3" s="158"/>
      <c r="BV3" s="158"/>
      <c r="BW3" s="158"/>
      <c r="BX3" s="158"/>
      <c r="BY3" s="158"/>
      <c r="BZ3" s="158"/>
      <c r="CA3" s="158"/>
      <c r="CB3" s="158"/>
      <c r="CF3" s="131"/>
    </row>
    <row r="4" spans="1:84" s="111" customFormat="1" ht="14.1" customHeight="1">
      <c r="A4" s="112"/>
      <c r="AP4" s="113"/>
      <c r="AQ4" s="112"/>
      <c r="CF4" s="113"/>
    </row>
    <row r="5" spans="1:84" ht="14.1" customHeight="1">
      <c r="A5" s="159" t="s">
        <v>149</v>
      </c>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1"/>
      <c r="AQ5" s="159" t="s">
        <v>149</v>
      </c>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1"/>
    </row>
    <row r="6" spans="1:84" ht="14.1" customHeight="1">
      <c r="AP6" s="131"/>
      <c r="AQ6" s="130"/>
      <c r="CF6" s="131"/>
    </row>
    <row r="7" spans="1:84" ht="14.1" customHeight="1">
      <c r="AP7" s="131"/>
      <c r="AQ7" s="130"/>
      <c r="CF7" s="131"/>
    </row>
    <row r="8" spans="1:84" ht="14.1" customHeight="1">
      <c r="AC8" s="144" t="s">
        <v>174</v>
      </c>
      <c r="AD8" s="144"/>
      <c r="AE8" s="144"/>
      <c r="AF8" s="144"/>
      <c r="AG8" s="144"/>
      <c r="AH8" s="144"/>
      <c r="AI8" s="144"/>
      <c r="AJ8" s="144"/>
      <c r="AK8" s="144"/>
      <c r="AL8" s="144"/>
      <c r="AM8" s="144"/>
      <c r="AN8" s="144"/>
      <c r="AO8" s="144"/>
      <c r="AP8" s="131"/>
      <c r="AQ8" s="130"/>
      <c r="BS8" s="144" t="s">
        <v>174</v>
      </c>
      <c r="BT8" s="144"/>
      <c r="BU8" s="144"/>
      <c r="BV8" s="144"/>
      <c r="BW8" s="144"/>
      <c r="BX8" s="144"/>
      <c r="BY8" s="144"/>
      <c r="BZ8" s="144"/>
      <c r="CA8" s="144"/>
      <c r="CB8" s="144"/>
      <c r="CC8" s="144"/>
      <c r="CD8" s="144"/>
      <c r="CE8" s="144"/>
      <c r="CF8" s="131"/>
    </row>
    <row r="9" spans="1:84" ht="14.1" customHeight="1">
      <c r="AP9" s="131"/>
      <c r="AQ9" s="130"/>
      <c r="CF9" s="131"/>
    </row>
    <row r="10" spans="1:84" ht="14.1" customHeight="1">
      <c r="A10" s="140" t="s">
        <v>189</v>
      </c>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2"/>
      <c r="AQ10" s="140" t="s">
        <v>175</v>
      </c>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2"/>
    </row>
    <row r="11" spans="1:84" ht="14.1" customHeight="1">
      <c r="A11" s="140"/>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2"/>
      <c r="AQ11" s="140"/>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2"/>
    </row>
    <row r="12" spans="1:84" ht="14.1" customHeight="1">
      <c r="A12" s="140"/>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2"/>
      <c r="AQ12" s="140"/>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2"/>
    </row>
    <row r="13" spans="1:84" ht="36" customHeight="1">
      <c r="A13" s="140"/>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2"/>
      <c r="AQ13" s="140"/>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2"/>
    </row>
    <row r="14" spans="1:84" ht="14.1" customHeight="1">
      <c r="AP14" s="131"/>
      <c r="AQ14" s="130"/>
      <c r="CF14" s="131"/>
    </row>
    <row r="15" spans="1:84" ht="14.1" customHeight="1">
      <c r="AP15" s="131"/>
      <c r="AQ15" s="130"/>
      <c r="CF15" s="131"/>
    </row>
    <row r="16" spans="1:84" ht="14.1" customHeight="1">
      <c r="C16" s="143" t="s">
        <v>152</v>
      </c>
      <c r="D16" s="143"/>
      <c r="E16" s="143"/>
      <c r="F16" s="143"/>
      <c r="G16" s="143"/>
      <c r="H16" s="143"/>
      <c r="I16" s="143"/>
      <c r="J16" s="143"/>
      <c r="K16" s="143"/>
      <c r="L16" s="143"/>
      <c r="AP16" s="131"/>
      <c r="AQ16" s="130"/>
      <c r="AS16" s="143" t="s">
        <v>152</v>
      </c>
      <c r="AT16" s="143"/>
      <c r="AU16" s="143"/>
      <c r="AV16" s="143"/>
      <c r="AW16" s="143"/>
      <c r="AX16" s="143"/>
      <c r="AY16" s="143"/>
      <c r="AZ16" s="143"/>
      <c r="BA16" s="143"/>
      <c r="BB16" s="143"/>
      <c r="CF16" s="131"/>
    </row>
    <row r="17" spans="1:84" ht="14.1" customHeight="1">
      <c r="AP17" s="131"/>
      <c r="AQ17" s="130"/>
      <c r="CF17" s="131"/>
    </row>
    <row r="18" spans="1:84" ht="14.1" customHeight="1">
      <c r="AP18" s="131"/>
      <c r="AQ18" s="130"/>
      <c r="CF18" s="131"/>
    </row>
    <row r="19" spans="1:84" ht="14.1" customHeight="1">
      <c r="AC19" s="144" t="s">
        <v>176</v>
      </c>
      <c r="AD19" s="144"/>
      <c r="AE19" s="144"/>
      <c r="AF19" s="144"/>
      <c r="AG19" s="144"/>
      <c r="AH19" s="144"/>
      <c r="AI19" s="144"/>
      <c r="AJ19" s="144"/>
      <c r="AK19" s="144"/>
      <c r="AL19" s="144"/>
      <c r="AM19" s="144"/>
      <c r="AN19" s="144"/>
      <c r="AO19" s="144"/>
      <c r="AP19" s="131"/>
      <c r="AQ19" s="130"/>
      <c r="BS19" s="144" t="s">
        <v>176</v>
      </c>
      <c r="BT19" s="144"/>
      <c r="BU19" s="144"/>
      <c r="BV19" s="144"/>
      <c r="BW19" s="144"/>
      <c r="BX19" s="144"/>
      <c r="BY19" s="144"/>
      <c r="BZ19" s="144"/>
      <c r="CA19" s="144"/>
      <c r="CB19" s="144"/>
      <c r="CC19" s="144"/>
      <c r="CD19" s="144"/>
      <c r="CE19" s="144"/>
      <c r="CF19" s="131"/>
    </row>
    <row r="20" spans="1:84" ht="14.1" customHeight="1">
      <c r="AP20" s="131"/>
      <c r="AQ20" s="130"/>
      <c r="CF20" s="131"/>
    </row>
    <row r="21" spans="1:84" ht="14.1" customHeight="1">
      <c r="AP21" s="131"/>
      <c r="AQ21" s="130"/>
      <c r="CF21" s="131"/>
    </row>
    <row r="22" spans="1:84" s="111" customFormat="1" ht="14.1" customHeight="1">
      <c r="A22" s="133">
        <v>1</v>
      </c>
      <c r="B22" s="166" t="s">
        <v>182</v>
      </c>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35"/>
      <c r="AQ22" s="112">
        <v>1</v>
      </c>
      <c r="AR22" s="164" t="s">
        <v>154</v>
      </c>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5"/>
    </row>
    <row r="23" spans="1:84" s="111" customFormat="1" ht="14.1" customHeight="1">
      <c r="A23" s="133">
        <v>2</v>
      </c>
      <c r="B23" s="166" t="s">
        <v>183</v>
      </c>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35"/>
      <c r="AQ23" s="112"/>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5"/>
    </row>
    <row r="24" spans="1:84" s="111" customFormat="1" ht="14.1" customHeight="1">
      <c r="A24" s="133" t="s">
        <v>155</v>
      </c>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35"/>
      <c r="AQ24" s="112" t="s">
        <v>155</v>
      </c>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5"/>
    </row>
    <row r="25" spans="1:84" s="111" customFormat="1" ht="14.1" customHeight="1">
      <c r="A25" s="133"/>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35"/>
      <c r="AQ25" s="112"/>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5"/>
    </row>
    <row r="26" spans="1:84" s="111" customFormat="1" ht="14.1" customHeight="1">
      <c r="A26" s="133"/>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5"/>
      <c r="AQ26" s="112"/>
      <c r="CF26" s="113"/>
    </row>
    <row r="27" spans="1:84" s="111" customFormat="1" ht="14.1" customHeight="1">
      <c r="A27" s="133"/>
      <c r="B27" s="136"/>
      <c r="C27" s="136"/>
      <c r="D27" s="136"/>
      <c r="E27" s="136"/>
      <c r="F27" s="136"/>
      <c r="G27" s="136"/>
      <c r="H27" s="136"/>
      <c r="I27" s="136"/>
      <c r="J27" s="136"/>
      <c r="K27" s="136"/>
      <c r="L27" s="167" t="s">
        <v>158</v>
      </c>
      <c r="M27" s="167"/>
      <c r="N27" s="167"/>
      <c r="O27" s="167"/>
      <c r="P27" s="167"/>
      <c r="Q27" s="167"/>
      <c r="R27" s="167"/>
      <c r="S27" s="136"/>
      <c r="T27" s="136" t="s">
        <v>159</v>
      </c>
      <c r="U27" s="168"/>
      <c r="V27" s="168"/>
      <c r="W27" s="168"/>
      <c r="X27" s="168"/>
      <c r="Y27" s="168"/>
      <c r="Z27" s="168"/>
      <c r="AA27" s="168"/>
      <c r="AB27" s="168"/>
      <c r="AC27" s="168"/>
      <c r="AD27" s="136" t="s">
        <v>160</v>
      </c>
      <c r="AE27" s="136"/>
      <c r="AF27" s="136"/>
      <c r="AG27" s="136"/>
      <c r="AH27" s="136"/>
      <c r="AI27" s="136"/>
      <c r="AJ27" s="136"/>
      <c r="AK27" s="136"/>
      <c r="AL27" s="136"/>
      <c r="AM27" s="136"/>
      <c r="AN27" s="136"/>
      <c r="AO27" s="136"/>
      <c r="AP27" s="137"/>
      <c r="AQ27" s="112">
        <v>2</v>
      </c>
      <c r="AR27" s="149" t="s">
        <v>156</v>
      </c>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50"/>
    </row>
    <row r="28" spans="1:84" s="111" customFormat="1" ht="14.1" customHeight="1">
      <c r="A28" s="133"/>
      <c r="B28" s="136"/>
      <c r="C28" s="136"/>
      <c r="D28" s="136"/>
      <c r="E28" s="136"/>
      <c r="F28" s="136"/>
      <c r="G28" s="136"/>
      <c r="H28" s="136"/>
      <c r="I28" s="136"/>
      <c r="J28" s="136"/>
      <c r="K28" s="136"/>
      <c r="L28" s="167" t="s">
        <v>161</v>
      </c>
      <c r="M28" s="167"/>
      <c r="N28" s="167"/>
      <c r="O28" s="167"/>
      <c r="P28" s="167"/>
      <c r="Q28" s="167"/>
      <c r="R28" s="167"/>
      <c r="S28" s="136"/>
      <c r="T28" s="136" t="s">
        <v>159</v>
      </c>
      <c r="U28" s="168"/>
      <c r="V28" s="168"/>
      <c r="W28" s="168"/>
      <c r="X28" s="168"/>
      <c r="Y28" s="168"/>
      <c r="Z28" s="168"/>
      <c r="AA28" s="168"/>
      <c r="AB28" s="168"/>
      <c r="AC28" s="168"/>
      <c r="AD28" s="136" t="s">
        <v>160</v>
      </c>
      <c r="AE28" s="136"/>
      <c r="AF28" s="136"/>
      <c r="AG28" s="136"/>
      <c r="AH28" s="136"/>
      <c r="AI28" s="136"/>
      <c r="AJ28" s="136"/>
      <c r="AK28" s="136"/>
      <c r="AL28" s="136"/>
      <c r="AM28" s="136"/>
      <c r="AN28" s="136"/>
      <c r="AO28" s="136"/>
      <c r="AP28" s="137"/>
      <c r="AQ28" s="112"/>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50"/>
    </row>
    <row r="29" spans="1:84" s="111" customFormat="1" ht="14.1" customHeight="1">
      <c r="A29" s="133"/>
      <c r="B29" s="136"/>
      <c r="C29" s="136"/>
      <c r="D29" s="136"/>
      <c r="E29" s="136"/>
      <c r="F29" s="136"/>
      <c r="G29" s="136"/>
      <c r="H29" s="136"/>
      <c r="I29" s="136"/>
      <c r="J29" s="136"/>
      <c r="K29" s="136"/>
      <c r="L29" s="136"/>
      <c r="M29" s="136"/>
      <c r="N29" s="136"/>
      <c r="O29" s="136"/>
      <c r="P29" s="136"/>
      <c r="Q29" s="136"/>
      <c r="R29" s="136"/>
      <c r="S29" s="136"/>
      <c r="T29" s="136"/>
      <c r="U29" s="138"/>
      <c r="V29" s="138"/>
      <c r="W29" s="138"/>
      <c r="X29" s="138"/>
      <c r="Y29" s="138"/>
      <c r="Z29" s="138"/>
      <c r="AA29" s="138"/>
      <c r="AB29" s="138"/>
      <c r="AC29" s="138"/>
      <c r="AD29" s="136"/>
      <c r="AE29" s="136"/>
      <c r="AF29" s="136"/>
      <c r="AG29" s="136"/>
      <c r="AH29" s="136"/>
      <c r="AI29" s="136"/>
      <c r="AJ29" s="136"/>
      <c r="AK29" s="136"/>
      <c r="AL29" s="136"/>
      <c r="AM29" s="136"/>
      <c r="AN29" s="136"/>
      <c r="AO29" s="136"/>
      <c r="AP29" s="137"/>
      <c r="AQ29" s="112"/>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50"/>
    </row>
    <row r="30" spans="1:84" s="111" customFormat="1" ht="14.1" customHeight="1">
      <c r="A30" s="133">
        <v>3</v>
      </c>
      <c r="B30" s="169" t="s">
        <v>184</v>
      </c>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37"/>
      <c r="AQ30" s="112"/>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50"/>
    </row>
    <row r="31" spans="1:84" s="111" customFormat="1" ht="14.1" customHeight="1">
      <c r="A31" s="133">
        <v>4</v>
      </c>
      <c r="B31" s="148" t="s">
        <v>185</v>
      </c>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39"/>
      <c r="AQ31" s="112"/>
      <c r="CF31" s="113"/>
    </row>
    <row r="32" spans="1:84" s="111" customFormat="1" ht="14.1" customHeight="1">
      <c r="A32" s="133"/>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39"/>
      <c r="AQ32" s="112">
        <v>3</v>
      </c>
      <c r="AR32" s="149" t="s">
        <v>157</v>
      </c>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50"/>
    </row>
    <row r="33" spans="1:84" s="111" customFormat="1" ht="14.1" customHeight="1">
      <c r="A33" s="133">
        <v>5</v>
      </c>
      <c r="B33" s="148" t="s">
        <v>187</v>
      </c>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39"/>
      <c r="AQ33" s="112"/>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50"/>
    </row>
    <row r="34" spans="1:84" s="111" customFormat="1" ht="14.1" customHeight="1">
      <c r="A34" s="133"/>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39"/>
      <c r="AQ34" s="112"/>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50"/>
    </row>
    <row r="35" spans="1:84" s="111" customFormat="1" ht="14.1" customHeight="1">
      <c r="A35" s="133"/>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37"/>
      <c r="AQ35" s="112"/>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50"/>
    </row>
    <row r="36" spans="1:84" s="111" customFormat="1" ht="14.1" customHeight="1">
      <c r="A36" s="133">
        <v>6</v>
      </c>
      <c r="B36" s="148" t="s">
        <v>186</v>
      </c>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39"/>
      <c r="AQ36" s="112"/>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50"/>
    </row>
    <row r="37" spans="1:84" s="111" customFormat="1" ht="14.1" customHeight="1">
      <c r="A37" s="133"/>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39"/>
      <c r="AQ37" s="112"/>
      <c r="CF37" s="117"/>
    </row>
    <row r="38" spans="1:84" s="111" customFormat="1" ht="14.1" customHeight="1">
      <c r="A38" s="133"/>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39"/>
      <c r="AQ38" s="112"/>
      <c r="BB38" s="151" t="s">
        <v>158</v>
      </c>
      <c r="BC38" s="151"/>
      <c r="BD38" s="151"/>
      <c r="BE38" s="151"/>
      <c r="BF38" s="151"/>
      <c r="BG38" s="151"/>
      <c r="BH38" s="151"/>
      <c r="BJ38" s="111" t="s">
        <v>159</v>
      </c>
      <c r="BK38" s="162"/>
      <c r="BL38" s="162"/>
      <c r="BM38" s="162"/>
      <c r="BN38" s="162"/>
      <c r="BO38" s="162"/>
      <c r="BP38" s="162"/>
      <c r="BQ38" s="162"/>
      <c r="BR38" s="162"/>
      <c r="BS38" s="162"/>
      <c r="BT38" s="111" t="s">
        <v>160</v>
      </c>
      <c r="CF38" s="113"/>
    </row>
    <row r="39" spans="1:84" s="111" customFormat="1" ht="14.1" customHeight="1">
      <c r="A39" s="133">
        <v>7</v>
      </c>
      <c r="B39" s="148" t="s">
        <v>188</v>
      </c>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39"/>
      <c r="AQ39" s="112"/>
      <c r="BB39" s="151" t="s">
        <v>161</v>
      </c>
      <c r="BC39" s="151"/>
      <c r="BD39" s="151"/>
      <c r="BE39" s="151"/>
      <c r="BF39" s="151"/>
      <c r="BG39" s="151"/>
      <c r="BH39" s="151"/>
      <c r="BJ39" s="111" t="s">
        <v>159</v>
      </c>
      <c r="BK39" s="162"/>
      <c r="BL39" s="162"/>
      <c r="BM39" s="162"/>
      <c r="BN39" s="162"/>
      <c r="BO39" s="162"/>
      <c r="BP39" s="162"/>
      <c r="BQ39" s="162"/>
      <c r="BR39" s="162"/>
      <c r="BS39" s="162"/>
      <c r="BT39" s="111" t="s">
        <v>160</v>
      </c>
      <c r="CF39" s="113"/>
    </row>
    <row r="40" spans="1:84" s="111" customFormat="1" ht="14.1" customHeight="1">
      <c r="A40" s="133"/>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39"/>
      <c r="AQ40" s="112"/>
      <c r="BK40" s="118"/>
      <c r="BL40" s="118"/>
      <c r="BM40" s="118"/>
      <c r="BN40" s="118"/>
      <c r="BO40" s="118"/>
      <c r="BP40" s="118"/>
      <c r="BQ40" s="118"/>
      <c r="BR40" s="118"/>
      <c r="BS40" s="118"/>
      <c r="CF40" s="113"/>
    </row>
    <row r="41" spans="1:84" s="111" customFormat="1" ht="14.1" customHeight="1">
      <c r="A41" s="112"/>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50"/>
      <c r="AQ41" s="112">
        <v>4</v>
      </c>
      <c r="AR41" s="149" t="s">
        <v>162</v>
      </c>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50"/>
    </row>
    <row r="42" spans="1:84" s="111" customFormat="1" ht="14.1" customHeight="1">
      <c r="A42" s="112"/>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50"/>
      <c r="AQ42" s="112"/>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50"/>
    </row>
    <row r="43" spans="1:84" s="111" customFormat="1" ht="14.1" customHeight="1">
      <c r="A43" s="112"/>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50"/>
      <c r="AQ43" s="112"/>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50"/>
    </row>
    <row r="44" spans="1:84" s="111" customFormat="1" ht="14.1" customHeight="1">
      <c r="A44" s="112"/>
      <c r="AP44" s="113"/>
      <c r="AQ44" s="112"/>
      <c r="CF44" s="113"/>
    </row>
    <row r="45" spans="1:84" s="111" customFormat="1" ht="14.1" customHeight="1">
      <c r="A45" s="112"/>
      <c r="B45" s="155" t="s">
        <v>163</v>
      </c>
      <c r="C45" s="155"/>
      <c r="D45" s="155"/>
      <c r="E45" s="155"/>
      <c r="F45" s="155"/>
      <c r="G45" s="155"/>
      <c r="H45" s="155"/>
      <c r="I45" s="155"/>
      <c r="J45" s="155"/>
      <c r="K45" s="155"/>
      <c r="L45" s="155"/>
      <c r="M45" s="155"/>
      <c r="N45" s="155"/>
      <c r="O45" s="155"/>
      <c r="P45" s="155"/>
      <c r="Q45" s="155"/>
      <c r="R45" s="155" t="s">
        <v>164</v>
      </c>
      <c r="S45" s="155"/>
      <c r="T45" s="155"/>
      <c r="U45" s="155"/>
      <c r="V45" s="155"/>
      <c r="W45" s="155"/>
      <c r="X45" s="155"/>
      <c r="Y45" s="155"/>
      <c r="Z45" s="155"/>
      <c r="AA45" s="155"/>
      <c r="AB45" s="155"/>
      <c r="AC45" s="155"/>
      <c r="AD45" s="155" t="s">
        <v>165</v>
      </c>
      <c r="AE45" s="155"/>
      <c r="AF45" s="155"/>
      <c r="AG45" s="155"/>
      <c r="AH45" s="155"/>
      <c r="AI45" s="155"/>
      <c r="AJ45" s="155"/>
      <c r="AK45" s="155"/>
      <c r="AL45" s="155"/>
      <c r="AM45" s="155"/>
      <c r="AN45" s="155"/>
      <c r="AO45" s="155"/>
      <c r="AP45" s="113"/>
      <c r="AQ45" s="112"/>
      <c r="AR45" s="155" t="s">
        <v>163</v>
      </c>
      <c r="AS45" s="155"/>
      <c r="AT45" s="155"/>
      <c r="AU45" s="155"/>
      <c r="AV45" s="155"/>
      <c r="AW45" s="155"/>
      <c r="AX45" s="155"/>
      <c r="AY45" s="155"/>
      <c r="AZ45" s="155"/>
      <c r="BA45" s="155"/>
      <c r="BB45" s="155"/>
      <c r="BC45" s="155"/>
      <c r="BD45" s="155"/>
      <c r="BE45" s="155"/>
      <c r="BF45" s="155"/>
      <c r="BG45" s="155"/>
      <c r="BH45" s="155" t="s">
        <v>164</v>
      </c>
      <c r="BI45" s="155"/>
      <c r="BJ45" s="155"/>
      <c r="BK45" s="155"/>
      <c r="BL45" s="155"/>
      <c r="BM45" s="155"/>
      <c r="BN45" s="155"/>
      <c r="BO45" s="155"/>
      <c r="BP45" s="155"/>
      <c r="BQ45" s="155"/>
      <c r="BR45" s="155"/>
      <c r="BS45" s="155"/>
      <c r="BT45" s="155" t="s">
        <v>165</v>
      </c>
      <c r="BU45" s="155"/>
      <c r="BV45" s="155"/>
      <c r="BW45" s="155"/>
      <c r="BX45" s="155"/>
      <c r="BY45" s="155"/>
      <c r="BZ45" s="155"/>
      <c r="CA45" s="155"/>
      <c r="CB45" s="155"/>
      <c r="CC45" s="155"/>
      <c r="CD45" s="155"/>
      <c r="CE45" s="155"/>
      <c r="CF45" s="113"/>
    </row>
    <row r="46" spans="1:84" s="111" customFormat="1" ht="39.950000000000003" customHeight="1">
      <c r="A46" s="112"/>
      <c r="B46" s="145" t="s">
        <v>166</v>
      </c>
      <c r="C46" s="145"/>
      <c r="D46" s="145"/>
      <c r="E46" s="145"/>
      <c r="F46" s="145"/>
      <c r="G46" s="145"/>
      <c r="H46" s="145"/>
      <c r="I46" s="145"/>
      <c r="J46" s="145"/>
      <c r="K46" s="145"/>
      <c r="L46" s="145"/>
      <c r="M46" s="145"/>
      <c r="N46" s="145"/>
      <c r="O46" s="145"/>
      <c r="P46" s="145"/>
      <c r="Q46" s="145"/>
      <c r="R46" s="146"/>
      <c r="S46" s="146"/>
      <c r="T46" s="146"/>
      <c r="U46" s="146"/>
      <c r="V46" s="146"/>
      <c r="W46" s="146"/>
      <c r="X46" s="146"/>
      <c r="Y46" s="146"/>
      <c r="Z46" s="146"/>
      <c r="AA46" s="146"/>
      <c r="AB46" s="146"/>
      <c r="AC46" s="146"/>
      <c r="AD46" s="147">
        <f>ROUNDDOWN(R46/3,-3)</f>
        <v>0</v>
      </c>
      <c r="AE46" s="147"/>
      <c r="AF46" s="147"/>
      <c r="AG46" s="147"/>
      <c r="AH46" s="147"/>
      <c r="AI46" s="147"/>
      <c r="AJ46" s="147"/>
      <c r="AK46" s="147"/>
      <c r="AL46" s="147"/>
      <c r="AM46" s="147"/>
      <c r="AN46" s="147"/>
      <c r="AO46" s="147"/>
      <c r="AP46" s="113"/>
      <c r="AQ46" s="112"/>
      <c r="AR46" s="145" t="s">
        <v>166</v>
      </c>
      <c r="AS46" s="145"/>
      <c r="AT46" s="145"/>
      <c r="AU46" s="145"/>
      <c r="AV46" s="145"/>
      <c r="AW46" s="145"/>
      <c r="AX46" s="145"/>
      <c r="AY46" s="145"/>
      <c r="AZ46" s="145"/>
      <c r="BA46" s="145"/>
      <c r="BB46" s="145"/>
      <c r="BC46" s="145"/>
      <c r="BD46" s="145"/>
      <c r="BE46" s="145"/>
      <c r="BF46" s="145"/>
      <c r="BG46" s="145"/>
      <c r="BH46" s="146"/>
      <c r="BI46" s="146"/>
      <c r="BJ46" s="146"/>
      <c r="BK46" s="146"/>
      <c r="BL46" s="146"/>
      <c r="BM46" s="146"/>
      <c r="BN46" s="146"/>
      <c r="BO46" s="146"/>
      <c r="BP46" s="146"/>
      <c r="BQ46" s="146"/>
      <c r="BR46" s="146"/>
      <c r="BS46" s="146"/>
      <c r="BT46" s="147">
        <f>ROUNDDOWN(BH46/3,-3)</f>
        <v>0</v>
      </c>
      <c r="BU46" s="147"/>
      <c r="BV46" s="147"/>
      <c r="BW46" s="147"/>
      <c r="BX46" s="147"/>
      <c r="BY46" s="147"/>
      <c r="BZ46" s="147"/>
      <c r="CA46" s="147"/>
      <c r="CB46" s="147"/>
      <c r="CC46" s="147"/>
      <c r="CD46" s="147"/>
      <c r="CE46" s="147"/>
      <c r="CF46" s="113"/>
    </row>
    <row r="47" spans="1:84" s="111" customFormat="1" ht="39.950000000000003" customHeight="1">
      <c r="A47" s="112"/>
      <c r="B47" s="145" t="s">
        <v>167</v>
      </c>
      <c r="C47" s="145"/>
      <c r="D47" s="145"/>
      <c r="E47" s="145"/>
      <c r="F47" s="145"/>
      <c r="G47" s="145"/>
      <c r="H47" s="145"/>
      <c r="I47" s="145"/>
      <c r="J47" s="145"/>
      <c r="K47" s="145"/>
      <c r="L47" s="145"/>
      <c r="M47" s="145"/>
      <c r="N47" s="145"/>
      <c r="O47" s="145"/>
      <c r="P47" s="145"/>
      <c r="Q47" s="145"/>
      <c r="R47" s="146"/>
      <c r="S47" s="146"/>
      <c r="T47" s="146"/>
      <c r="U47" s="146"/>
      <c r="V47" s="146"/>
      <c r="W47" s="146"/>
      <c r="X47" s="146"/>
      <c r="Y47" s="146"/>
      <c r="Z47" s="146"/>
      <c r="AA47" s="146"/>
      <c r="AB47" s="146"/>
      <c r="AC47" s="146"/>
      <c r="AD47" s="147">
        <f>ROUNDDOWN(R47/3,-3)</f>
        <v>0</v>
      </c>
      <c r="AE47" s="147"/>
      <c r="AF47" s="147"/>
      <c r="AG47" s="147"/>
      <c r="AH47" s="147"/>
      <c r="AI47" s="147"/>
      <c r="AJ47" s="147"/>
      <c r="AK47" s="147"/>
      <c r="AL47" s="147"/>
      <c r="AM47" s="147"/>
      <c r="AN47" s="147"/>
      <c r="AO47" s="147"/>
      <c r="AP47" s="113"/>
      <c r="AQ47" s="112"/>
      <c r="AR47" s="145" t="s">
        <v>167</v>
      </c>
      <c r="AS47" s="145"/>
      <c r="AT47" s="145"/>
      <c r="AU47" s="145"/>
      <c r="AV47" s="145"/>
      <c r="AW47" s="145"/>
      <c r="AX47" s="145"/>
      <c r="AY47" s="145"/>
      <c r="AZ47" s="145"/>
      <c r="BA47" s="145"/>
      <c r="BB47" s="145"/>
      <c r="BC47" s="145"/>
      <c r="BD47" s="145"/>
      <c r="BE47" s="145"/>
      <c r="BF47" s="145"/>
      <c r="BG47" s="145"/>
      <c r="BH47" s="146"/>
      <c r="BI47" s="146"/>
      <c r="BJ47" s="146"/>
      <c r="BK47" s="146"/>
      <c r="BL47" s="146"/>
      <c r="BM47" s="146"/>
      <c r="BN47" s="146"/>
      <c r="BO47" s="146"/>
      <c r="BP47" s="146"/>
      <c r="BQ47" s="146"/>
      <c r="BR47" s="146"/>
      <c r="BS47" s="146"/>
      <c r="BT47" s="147">
        <f>ROUNDDOWN(BH47/3,-3)</f>
        <v>0</v>
      </c>
      <c r="BU47" s="147"/>
      <c r="BV47" s="147"/>
      <c r="BW47" s="147"/>
      <c r="BX47" s="147"/>
      <c r="BY47" s="147"/>
      <c r="BZ47" s="147"/>
      <c r="CA47" s="147"/>
      <c r="CB47" s="147"/>
      <c r="CC47" s="147"/>
      <c r="CD47" s="147"/>
      <c r="CE47" s="147"/>
      <c r="CF47" s="113"/>
    </row>
    <row r="48" spans="1:84" s="111" customFormat="1" ht="39.950000000000003" customHeight="1">
      <c r="A48" s="112"/>
      <c r="B48" s="145" t="s">
        <v>168</v>
      </c>
      <c r="C48" s="145"/>
      <c r="D48" s="145"/>
      <c r="E48" s="145"/>
      <c r="F48" s="145"/>
      <c r="G48" s="145"/>
      <c r="H48" s="145"/>
      <c r="I48" s="145"/>
      <c r="J48" s="145"/>
      <c r="K48" s="145"/>
      <c r="L48" s="145"/>
      <c r="M48" s="145"/>
      <c r="N48" s="145"/>
      <c r="O48" s="145"/>
      <c r="P48" s="145"/>
      <c r="Q48" s="145"/>
      <c r="R48" s="146"/>
      <c r="S48" s="146"/>
      <c r="T48" s="146"/>
      <c r="U48" s="146"/>
      <c r="V48" s="146"/>
      <c r="W48" s="146"/>
      <c r="X48" s="146"/>
      <c r="Y48" s="146"/>
      <c r="Z48" s="146"/>
      <c r="AA48" s="146"/>
      <c r="AB48" s="146"/>
      <c r="AC48" s="146"/>
      <c r="AD48" s="147">
        <f>ROUNDDOWN(R48/3,-3)</f>
        <v>0</v>
      </c>
      <c r="AE48" s="147"/>
      <c r="AF48" s="147"/>
      <c r="AG48" s="147"/>
      <c r="AH48" s="147"/>
      <c r="AI48" s="147"/>
      <c r="AJ48" s="147"/>
      <c r="AK48" s="147"/>
      <c r="AL48" s="147"/>
      <c r="AM48" s="147"/>
      <c r="AN48" s="147"/>
      <c r="AO48" s="147"/>
      <c r="AP48" s="113"/>
      <c r="AQ48" s="112"/>
      <c r="AR48" s="145" t="s">
        <v>168</v>
      </c>
      <c r="AS48" s="145"/>
      <c r="AT48" s="145"/>
      <c r="AU48" s="145"/>
      <c r="AV48" s="145"/>
      <c r="AW48" s="145"/>
      <c r="AX48" s="145"/>
      <c r="AY48" s="145"/>
      <c r="AZ48" s="145"/>
      <c r="BA48" s="145"/>
      <c r="BB48" s="145"/>
      <c r="BC48" s="145"/>
      <c r="BD48" s="145"/>
      <c r="BE48" s="145"/>
      <c r="BF48" s="145"/>
      <c r="BG48" s="145"/>
      <c r="BH48" s="146"/>
      <c r="BI48" s="146"/>
      <c r="BJ48" s="146"/>
      <c r="BK48" s="146"/>
      <c r="BL48" s="146"/>
      <c r="BM48" s="146"/>
      <c r="BN48" s="146"/>
      <c r="BO48" s="146"/>
      <c r="BP48" s="146"/>
      <c r="BQ48" s="146"/>
      <c r="BR48" s="146"/>
      <c r="BS48" s="146"/>
      <c r="BT48" s="147">
        <f>ROUNDDOWN(BH48/3,-3)</f>
        <v>0</v>
      </c>
      <c r="BU48" s="147"/>
      <c r="BV48" s="147"/>
      <c r="BW48" s="147"/>
      <c r="BX48" s="147"/>
      <c r="BY48" s="147"/>
      <c r="BZ48" s="147"/>
      <c r="CA48" s="147"/>
      <c r="CB48" s="147"/>
      <c r="CC48" s="147"/>
      <c r="CD48" s="147"/>
      <c r="CE48" s="147"/>
      <c r="CF48" s="113"/>
    </row>
    <row r="49" spans="1:84" s="114" customFormat="1" ht="39.950000000000003" customHeight="1">
      <c r="A49" s="119"/>
      <c r="AP49" s="120"/>
      <c r="AQ49" s="119"/>
      <c r="CF49" s="120"/>
    </row>
    <row r="50" spans="1:84" s="111" customFormat="1" ht="14.1" customHeight="1">
      <c r="A50" s="112"/>
      <c r="AP50" s="113"/>
      <c r="AQ50" s="112"/>
      <c r="CF50" s="113"/>
    </row>
    <row r="51" spans="1:84" s="111" customFormat="1" ht="14.1" customHeight="1">
      <c r="A51" s="112"/>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50"/>
      <c r="AQ51" s="112">
        <v>5</v>
      </c>
      <c r="AR51" s="149" t="s">
        <v>169</v>
      </c>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49"/>
      <c r="BR51" s="149"/>
      <c r="BS51" s="149"/>
      <c r="BT51" s="149"/>
      <c r="BU51" s="149"/>
      <c r="BV51" s="149"/>
      <c r="BW51" s="149"/>
      <c r="BX51" s="149"/>
      <c r="BY51" s="149"/>
      <c r="BZ51" s="149"/>
      <c r="CA51" s="149"/>
      <c r="CB51" s="149"/>
      <c r="CC51" s="149"/>
      <c r="CD51" s="149"/>
      <c r="CE51" s="149"/>
      <c r="CF51" s="150"/>
    </row>
    <row r="52" spans="1:84" s="111" customFormat="1" ht="14.1" customHeight="1">
      <c r="A52" s="112"/>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50"/>
      <c r="AQ52" s="112" t="s">
        <v>170</v>
      </c>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49"/>
      <c r="BR52" s="149"/>
      <c r="BS52" s="149"/>
      <c r="BT52" s="149"/>
      <c r="BU52" s="149"/>
      <c r="BV52" s="149"/>
      <c r="BW52" s="149"/>
      <c r="BX52" s="149"/>
      <c r="BY52" s="149"/>
      <c r="BZ52" s="149"/>
      <c r="CA52" s="149"/>
      <c r="CB52" s="149"/>
      <c r="CC52" s="149"/>
      <c r="CD52" s="149"/>
      <c r="CE52" s="149"/>
      <c r="CF52" s="150"/>
    </row>
    <row r="53" spans="1:84" s="111" customFormat="1" ht="14.1" customHeight="1">
      <c r="A53" s="112"/>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2"/>
      <c r="AQ53" s="112">
        <v>6</v>
      </c>
      <c r="AR53" s="151" t="s">
        <v>171</v>
      </c>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2"/>
    </row>
    <row r="54" spans="1:84" s="114" customFormat="1" ht="14.1" customHeight="1">
      <c r="A54" s="119"/>
      <c r="B54" s="149"/>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4"/>
      <c r="AQ54" s="119"/>
      <c r="AR54" s="149" t="s">
        <v>172</v>
      </c>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3"/>
      <c r="BQ54" s="153"/>
      <c r="BR54" s="153"/>
      <c r="BS54" s="153"/>
      <c r="BT54" s="153"/>
      <c r="BU54" s="153"/>
      <c r="BV54" s="153"/>
      <c r="BW54" s="153"/>
      <c r="BX54" s="153"/>
      <c r="BY54" s="153"/>
      <c r="BZ54" s="153"/>
      <c r="CA54" s="153"/>
      <c r="CB54" s="153"/>
      <c r="CC54" s="153"/>
      <c r="CD54" s="153"/>
      <c r="CE54" s="153"/>
      <c r="CF54" s="154"/>
    </row>
    <row r="55" spans="1:84" s="114" customFormat="1" ht="14.1" customHeight="1">
      <c r="A55" s="119"/>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4"/>
      <c r="AQ55" s="119"/>
      <c r="AR55" s="153"/>
      <c r="AS55" s="153"/>
      <c r="AT55" s="153"/>
      <c r="AU55" s="153"/>
      <c r="AV55" s="153"/>
      <c r="AW55" s="153"/>
      <c r="AX55" s="153"/>
      <c r="AY55" s="153"/>
      <c r="AZ55" s="153"/>
      <c r="BA55" s="153"/>
      <c r="BB55" s="153"/>
      <c r="BC55" s="153"/>
      <c r="BD55" s="153"/>
      <c r="BE55" s="153"/>
      <c r="BF55" s="153"/>
      <c r="BG55" s="153"/>
      <c r="BH55" s="153"/>
      <c r="BI55" s="153"/>
      <c r="BJ55" s="153"/>
      <c r="BK55" s="153"/>
      <c r="BL55" s="153"/>
      <c r="BM55" s="153"/>
      <c r="BN55" s="153"/>
      <c r="BO55" s="153"/>
      <c r="BP55" s="153"/>
      <c r="BQ55" s="153"/>
      <c r="BR55" s="153"/>
      <c r="BS55" s="153"/>
      <c r="BT55" s="153"/>
      <c r="BU55" s="153"/>
      <c r="BV55" s="153"/>
      <c r="BW55" s="153"/>
      <c r="BX55" s="153"/>
      <c r="BY55" s="153"/>
      <c r="BZ55" s="153"/>
      <c r="CA55" s="153"/>
      <c r="CB55" s="153"/>
      <c r="CC55" s="153"/>
      <c r="CD55" s="153"/>
      <c r="CE55" s="153"/>
      <c r="CF55" s="154"/>
    </row>
    <row r="56" spans="1:84" s="114" customFormat="1" ht="14.1" customHeight="1">
      <c r="A56" s="119"/>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47" t="s">
        <v>3</v>
      </c>
      <c r="AC56" s="147"/>
      <c r="AD56" s="147"/>
      <c r="AE56" s="147"/>
      <c r="AF56" s="147"/>
      <c r="AG56" s="147"/>
      <c r="AH56" s="146"/>
      <c r="AI56" s="146"/>
      <c r="AJ56" s="146"/>
      <c r="AK56" s="146"/>
      <c r="AL56" s="146"/>
      <c r="AM56" s="146"/>
      <c r="AN56" s="146"/>
      <c r="AO56" s="146"/>
      <c r="AP56" s="122"/>
      <c r="AQ56" s="119"/>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47" t="s">
        <v>3</v>
      </c>
      <c r="BS56" s="147"/>
      <c r="BT56" s="147"/>
      <c r="BU56" s="147"/>
      <c r="BV56" s="147"/>
      <c r="BW56" s="147"/>
      <c r="BX56" s="146"/>
      <c r="BY56" s="146"/>
      <c r="BZ56" s="146"/>
      <c r="CA56" s="146"/>
      <c r="CB56" s="146"/>
      <c r="CC56" s="146"/>
      <c r="CD56" s="146"/>
      <c r="CE56" s="146"/>
      <c r="CF56" s="122"/>
    </row>
    <row r="57" spans="1:84" s="114" customFormat="1" ht="14.1" customHeight="1">
      <c r="A57" s="119"/>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47" t="s">
        <v>4</v>
      </c>
      <c r="AC57" s="147"/>
      <c r="AD57" s="147"/>
      <c r="AE57" s="147"/>
      <c r="AF57" s="147"/>
      <c r="AG57" s="147"/>
      <c r="AH57" s="146"/>
      <c r="AI57" s="146"/>
      <c r="AJ57" s="146"/>
      <c r="AK57" s="146"/>
      <c r="AL57" s="146"/>
      <c r="AM57" s="146"/>
      <c r="AN57" s="146"/>
      <c r="AO57" s="146"/>
      <c r="AP57" s="122"/>
      <c r="AQ57" s="119"/>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47" t="s">
        <v>4</v>
      </c>
      <c r="BS57" s="147"/>
      <c r="BT57" s="147"/>
      <c r="BU57" s="147"/>
      <c r="BV57" s="147"/>
      <c r="BW57" s="147"/>
      <c r="BX57" s="146"/>
      <c r="BY57" s="146"/>
      <c r="BZ57" s="146"/>
      <c r="CA57" s="146"/>
      <c r="CB57" s="146"/>
      <c r="CC57" s="146"/>
      <c r="CD57" s="146"/>
      <c r="CE57" s="146"/>
      <c r="CF57" s="122"/>
    </row>
    <row r="58" spans="1:84" s="114" customFormat="1" ht="14.1" customHeight="1">
      <c r="A58" s="119"/>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47" t="s">
        <v>5</v>
      </c>
      <c r="AC58" s="147"/>
      <c r="AD58" s="147"/>
      <c r="AE58" s="147"/>
      <c r="AF58" s="147"/>
      <c r="AG58" s="147"/>
      <c r="AH58" s="146"/>
      <c r="AI58" s="146"/>
      <c r="AJ58" s="146"/>
      <c r="AK58" s="146"/>
      <c r="AL58" s="146"/>
      <c r="AM58" s="146"/>
      <c r="AN58" s="146"/>
      <c r="AO58" s="146"/>
      <c r="AP58" s="122"/>
      <c r="AQ58" s="119"/>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c r="BR58" s="147" t="s">
        <v>5</v>
      </c>
      <c r="BS58" s="147"/>
      <c r="BT58" s="147"/>
      <c r="BU58" s="147"/>
      <c r="BV58" s="147"/>
      <c r="BW58" s="147"/>
      <c r="BX58" s="146"/>
      <c r="BY58" s="146"/>
      <c r="BZ58" s="146"/>
      <c r="CA58" s="146"/>
      <c r="CB58" s="146"/>
      <c r="CC58" s="146"/>
      <c r="CD58" s="146"/>
      <c r="CE58" s="146"/>
      <c r="CF58" s="122"/>
    </row>
    <row r="59" spans="1:84" s="114" customFormat="1" ht="14.1" customHeight="1">
      <c r="A59" s="119"/>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63" t="s">
        <v>6</v>
      </c>
      <c r="AC59" s="163"/>
      <c r="AD59" s="163"/>
      <c r="AE59" s="163"/>
      <c r="AF59" s="163"/>
      <c r="AG59" s="163"/>
      <c r="AH59" s="146"/>
      <c r="AI59" s="146"/>
      <c r="AJ59" s="146"/>
      <c r="AK59" s="146"/>
      <c r="AL59" s="146"/>
      <c r="AM59" s="146"/>
      <c r="AN59" s="146"/>
      <c r="AO59" s="146"/>
      <c r="AP59" s="122"/>
      <c r="AQ59" s="119"/>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1"/>
      <c r="BR59" s="163" t="s">
        <v>6</v>
      </c>
      <c r="BS59" s="163"/>
      <c r="BT59" s="163"/>
      <c r="BU59" s="163"/>
      <c r="BV59" s="163"/>
      <c r="BW59" s="163"/>
      <c r="BX59" s="146"/>
      <c r="BY59" s="146"/>
      <c r="BZ59" s="146"/>
      <c r="CA59" s="146"/>
      <c r="CB59" s="146"/>
      <c r="CC59" s="146"/>
      <c r="CD59" s="146"/>
      <c r="CE59" s="146"/>
      <c r="CF59" s="122"/>
    </row>
    <row r="60" spans="1:84" s="111" customFormat="1" ht="14.25" thickBot="1">
      <c r="A60" s="124"/>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6"/>
      <c r="AQ60" s="124"/>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6"/>
    </row>
  </sheetData>
  <mergeCells count="80">
    <mergeCell ref="BR59:BW59"/>
    <mergeCell ref="BX59:CE59"/>
    <mergeCell ref="B22:AO22"/>
    <mergeCell ref="B23:AO25"/>
    <mergeCell ref="L27:R27"/>
    <mergeCell ref="U27:AC27"/>
    <mergeCell ref="L28:R28"/>
    <mergeCell ref="U28:AC28"/>
    <mergeCell ref="B30:AO30"/>
    <mergeCell ref="B31:AO32"/>
    <mergeCell ref="BR56:BW56"/>
    <mergeCell ref="BX56:CE56"/>
    <mergeCell ref="BR57:BW57"/>
    <mergeCell ref="BX57:CE57"/>
    <mergeCell ref="BR58:BW58"/>
    <mergeCell ref="BX58:CE58"/>
    <mergeCell ref="AR48:BG48"/>
    <mergeCell ref="BH48:BS48"/>
    <mergeCell ref="BT48:CE48"/>
    <mergeCell ref="AR51:CF52"/>
    <mergeCell ref="AR53:CF53"/>
    <mergeCell ref="BH46:BS46"/>
    <mergeCell ref="BT46:CE46"/>
    <mergeCell ref="AR47:BG47"/>
    <mergeCell ref="BH47:BS47"/>
    <mergeCell ref="BT47:CE47"/>
    <mergeCell ref="AS16:BB16"/>
    <mergeCell ref="BS19:CE19"/>
    <mergeCell ref="AR22:CF25"/>
    <mergeCell ref="AR27:CF30"/>
    <mergeCell ref="AR32:CF36"/>
    <mergeCell ref="BB38:BH38"/>
    <mergeCell ref="BK38:BS38"/>
    <mergeCell ref="AB58:AG58"/>
    <mergeCell ref="AH58:AO58"/>
    <mergeCell ref="AB59:AG59"/>
    <mergeCell ref="AH59:AO59"/>
    <mergeCell ref="AB57:AG57"/>
    <mergeCell ref="AH57:AO57"/>
    <mergeCell ref="BB39:BH39"/>
    <mergeCell ref="BK39:BS39"/>
    <mergeCell ref="AR41:CF43"/>
    <mergeCell ref="AR45:BG45"/>
    <mergeCell ref="BH45:BS45"/>
    <mergeCell ref="BT45:CE45"/>
    <mergeCell ref="AR54:CF55"/>
    <mergeCell ref="AR46:BG46"/>
    <mergeCell ref="A1:AP1"/>
    <mergeCell ref="AQ1:CF1"/>
    <mergeCell ref="BS3:CB3"/>
    <mergeCell ref="AQ5:CF5"/>
    <mergeCell ref="BS8:CE8"/>
    <mergeCell ref="AC3:AL3"/>
    <mergeCell ref="A5:AP5"/>
    <mergeCell ref="AC8:AO8"/>
    <mergeCell ref="AQ10:CF13"/>
    <mergeCell ref="B51:AP52"/>
    <mergeCell ref="B53:AP53"/>
    <mergeCell ref="B54:AP55"/>
    <mergeCell ref="AB56:AG56"/>
    <mergeCell ref="AH56:AO56"/>
    <mergeCell ref="B47:Q47"/>
    <mergeCell ref="R47:AC47"/>
    <mergeCell ref="AD47:AO47"/>
    <mergeCell ref="B48:Q48"/>
    <mergeCell ref="R48:AC48"/>
    <mergeCell ref="AD48:AO48"/>
    <mergeCell ref="B41:AP43"/>
    <mergeCell ref="B45:Q45"/>
    <mergeCell ref="R45:AC45"/>
    <mergeCell ref="AD45:AO45"/>
    <mergeCell ref="A10:AP13"/>
    <mergeCell ref="C16:L16"/>
    <mergeCell ref="AC19:AO19"/>
    <mergeCell ref="B46:Q46"/>
    <mergeCell ref="R46:AC46"/>
    <mergeCell ref="AD46:AO46"/>
    <mergeCell ref="B33:AO35"/>
    <mergeCell ref="B36:AO38"/>
    <mergeCell ref="B39:AO40"/>
  </mergeCells>
  <phoneticPr fontId="9"/>
  <pageMargins left="0.7" right="0.7" top="0.75" bottom="0.75" header="0.3" footer="0.3"/>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836B-33FD-47D7-9DE4-A38FC9E568B8}">
  <dimension ref="A1:A31"/>
  <sheetViews>
    <sheetView zoomScaleNormal="100" workbookViewId="0">
      <selection activeCell="A6" sqref="A6"/>
    </sheetView>
  </sheetViews>
  <sheetFormatPr defaultColWidth="8.875" defaultRowHeight="13.5"/>
  <cols>
    <col min="1" max="16384" width="8.875" style="3"/>
  </cols>
  <sheetData>
    <row r="1" spans="1:1">
      <c r="A1" s="3" t="s">
        <v>7</v>
      </c>
    </row>
    <row r="2" spans="1:1">
      <c r="A2" s="132" t="s">
        <v>177</v>
      </c>
    </row>
    <row r="3" spans="1:1">
      <c r="A3" s="132" t="s">
        <v>179</v>
      </c>
    </row>
    <row r="4" spans="1:1">
      <c r="A4" s="132" t="s">
        <v>178</v>
      </c>
    </row>
    <row r="5" spans="1:1">
      <c r="A5" s="132" t="s">
        <v>180</v>
      </c>
    </row>
    <row r="6" spans="1:1">
      <c r="A6" s="6" t="s">
        <v>8</v>
      </c>
    </row>
    <row r="7" spans="1:1">
      <c r="A7" s="6" t="s">
        <v>9</v>
      </c>
    </row>
    <row r="8" spans="1:1">
      <c r="A8" s="6" t="s">
        <v>10</v>
      </c>
    </row>
    <row r="9" spans="1:1">
      <c r="A9" s="3" t="s">
        <v>11</v>
      </c>
    </row>
    <row r="10" spans="1:1">
      <c r="A10" s="6" t="s">
        <v>12</v>
      </c>
    </row>
    <row r="11" spans="1:1">
      <c r="A11" s="3" t="s">
        <v>13</v>
      </c>
    </row>
    <row r="12" spans="1:1">
      <c r="A12" s="3" t="s">
        <v>51</v>
      </c>
    </row>
    <row r="13" spans="1:1">
      <c r="A13" s="3" t="s">
        <v>14</v>
      </c>
    </row>
    <row r="14" spans="1:1">
      <c r="A14" s="3" t="s">
        <v>15</v>
      </c>
    </row>
    <row r="15" spans="1:1">
      <c r="A15" s="3" t="s">
        <v>16</v>
      </c>
    </row>
    <row r="16" spans="1:1">
      <c r="A16" s="3" t="s">
        <v>17</v>
      </c>
    </row>
    <row r="17" spans="1:1">
      <c r="A17" s="31" t="s">
        <v>52</v>
      </c>
    </row>
    <row r="18" spans="1:1">
      <c r="A18" s="31" t="s">
        <v>53</v>
      </c>
    </row>
    <row r="19" spans="1:1">
      <c r="A19" s="32" t="s">
        <v>18</v>
      </c>
    </row>
    <row r="20" spans="1:1">
      <c r="A20" s="33" t="s">
        <v>19</v>
      </c>
    </row>
    <row r="21" spans="1:1">
      <c r="A21" s="33" t="s">
        <v>20</v>
      </c>
    </row>
    <row r="22" spans="1:1">
      <c r="A22" s="33" t="s">
        <v>21</v>
      </c>
    </row>
    <row r="23" spans="1:1">
      <c r="A23" s="33" t="s">
        <v>22</v>
      </c>
    </row>
    <row r="24" spans="1:1">
      <c r="A24" s="33" t="s">
        <v>23</v>
      </c>
    </row>
    <row r="25" spans="1:1">
      <c r="A25" s="33" t="s">
        <v>24</v>
      </c>
    </row>
    <row r="26" spans="1:1">
      <c r="A26" s="33" t="s">
        <v>25</v>
      </c>
    </row>
    <row r="27" spans="1:1">
      <c r="A27" s="33" t="s">
        <v>26</v>
      </c>
    </row>
    <row r="28" spans="1:1">
      <c r="A28" s="33" t="s">
        <v>27</v>
      </c>
    </row>
    <row r="29" spans="1:1">
      <c r="A29" s="33" t="s">
        <v>28</v>
      </c>
    </row>
    <row r="30" spans="1:1">
      <c r="A30" s="33" t="s">
        <v>29</v>
      </c>
    </row>
    <row r="31" spans="1:1">
      <c r="A31" s="33" t="s">
        <v>30</v>
      </c>
    </row>
  </sheetData>
  <phoneticPr fontId="9"/>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3250-60E3-4009-93CD-66D43D43EC7A}">
  <sheetPr>
    <pageSetUpPr fitToPage="1"/>
  </sheetPr>
  <dimension ref="A1:AF28"/>
  <sheetViews>
    <sheetView view="pageBreakPreview" zoomScale="55" zoomScaleNormal="85" zoomScaleSheetLayoutView="70" workbookViewId="0">
      <selection activeCell="R44" sqref="R44"/>
    </sheetView>
  </sheetViews>
  <sheetFormatPr defaultColWidth="8.75" defaultRowHeight="13.5"/>
  <cols>
    <col min="1" max="1" width="3" style="82" customWidth="1"/>
    <col min="2" max="2" width="17.5" style="82" customWidth="1"/>
    <col min="3" max="3" width="23.25" style="82" bestFit="1" customWidth="1"/>
    <col min="4" max="4" width="16.5" style="82" bestFit="1" customWidth="1"/>
    <col min="5" max="5" width="12" style="83" bestFit="1" customWidth="1"/>
    <col min="6" max="6" width="14.5" style="84" bestFit="1" customWidth="1"/>
    <col min="7" max="7" width="21.25" style="83" customWidth="1"/>
    <col min="8" max="8" width="27.25" style="83" bestFit="1" customWidth="1"/>
    <col min="9" max="9" width="43.5" style="82" bestFit="1" customWidth="1"/>
    <col min="10" max="10" width="25.125" style="82" bestFit="1" customWidth="1"/>
    <col min="11" max="11" width="12.25" style="82" bestFit="1" customWidth="1"/>
    <col min="12" max="12" width="10.5" style="82" bestFit="1" customWidth="1"/>
    <col min="13" max="14" width="22.875" style="82" bestFit="1" customWidth="1"/>
    <col min="15" max="15" width="10.5" style="82" bestFit="1" customWidth="1"/>
    <col min="16" max="16" width="3.5" style="82" customWidth="1"/>
    <col min="17" max="17" width="3" style="82" customWidth="1"/>
    <col min="18" max="18" width="17.5" style="82" customWidth="1"/>
    <col min="19" max="19" width="23.25" style="82" bestFit="1" customWidth="1"/>
    <col min="20" max="20" width="16.5" style="82" bestFit="1" customWidth="1"/>
    <col min="21" max="21" width="12" style="82" bestFit="1" customWidth="1"/>
    <col min="22" max="22" width="14.5" style="82" bestFit="1" customWidth="1"/>
    <col min="23" max="23" width="21.25" style="82" customWidth="1"/>
    <col min="24" max="24" width="27.25" style="82" bestFit="1" customWidth="1"/>
    <col min="25" max="25" width="43.5" style="82" bestFit="1" customWidth="1"/>
    <col min="26" max="26" width="25.125" style="82" bestFit="1" customWidth="1"/>
    <col min="27" max="27" width="12.25" style="82" bestFit="1" customWidth="1"/>
    <col min="28" max="28" width="10.5" style="82" bestFit="1" customWidth="1"/>
    <col min="29" max="30" width="22.875" style="82" bestFit="1" customWidth="1"/>
    <col min="31" max="31" width="10.5" style="82" bestFit="1" customWidth="1"/>
    <col min="32" max="32" width="3.5" style="82" customWidth="1"/>
    <col min="33" max="16384" width="8.75" style="82"/>
  </cols>
  <sheetData>
    <row r="1" spans="1:32" ht="23.45" customHeight="1" thickBot="1">
      <c r="A1" s="219" t="s">
        <v>0</v>
      </c>
      <c r="B1" s="220"/>
      <c r="C1" s="220"/>
      <c r="D1" s="220"/>
      <c r="E1" s="220"/>
      <c r="F1" s="220"/>
      <c r="G1" s="220"/>
      <c r="H1" s="220"/>
      <c r="I1" s="220"/>
      <c r="J1" s="220"/>
      <c r="K1" s="220"/>
      <c r="L1" s="220"/>
      <c r="M1" s="220"/>
      <c r="N1" s="220"/>
      <c r="O1" s="220"/>
      <c r="P1" s="221"/>
      <c r="Q1" s="219" t="s">
        <v>33</v>
      </c>
      <c r="R1" s="220"/>
      <c r="S1" s="220"/>
      <c r="T1" s="220"/>
      <c r="U1" s="220"/>
      <c r="V1" s="220"/>
      <c r="W1" s="220"/>
      <c r="X1" s="220"/>
      <c r="Y1" s="220"/>
      <c r="Z1" s="220"/>
      <c r="AA1" s="220"/>
      <c r="AB1" s="220"/>
      <c r="AC1" s="220"/>
      <c r="AD1" s="220"/>
      <c r="AE1" s="220"/>
      <c r="AF1" s="221"/>
    </row>
    <row r="2" spans="1:32" ht="12.95" customHeight="1">
      <c r="A2" s="85"/>
      <c r="B2" s="86" t="s">
        <v>125</v>
      </c>
      <c r="C2" s="86"/>
      <c r="D2" s="86"/>
      <c r="E2" s="87"/>
      <c r="F2" s="88"/>
      <c r="G2" s="87"/>
      <c r="H2" s="87"/>
      <c r="I2" s="86"/>
      <c r="J2" s="86"/>
      <c r="K2" s="86"/>
      <c r="L2" s="86"/>
      <c r="M2" s="86"/>
      <c r="N2" s="86"/>
      <c r="O2" s="86"/>
      <c r="P2" s="89"/>
      <c r="Q2" s="222" t="s">
        <v>143</v>
      </c>
      <c r="R2" s="223"/>
      <c r="S2" s="223"/>
      <c r="T2" s="223"/>
      <c r="U2" s="223"/>
      <c r="V2" s="223"/>
      <c r="W2" s="223"/>
      <c r="X2" s="223"/>
      <c r="Y2" s="223"/>
      <c r="Z2" s="223"/>
      <c r="AA2" s="223"/>
      <c r="AB2" s="223"/>
      <c r="AC2" s="223"/>
      <c r="AD2" s="223"/>
      <c r="AE2" s="223"/>
      <c r="AF2" s="224"/>
    </row>
    <row r="3" spans="1:32">
      <c r="A3" s="85"/>
      <c r="B3" s="86"/>
      <c r="C3" s="86"/>
      <c r="D3" s="86"/>
      <c r="E3" s="87"/>
      <c r="F3" s="88"/>
      <c r="G3" s="87"/>
      <c r="H3" s="87"/>
      <c r="I3" s="86"/>
      <c r="J3" s="86"/>
      <c r="K3" s="86"/>
      <c r="L3" s="86"/>
      <c r="M3" s="86"/>
      <c r="N3" s="86"/>
      <c r="O3" s="86"/>
      <c r="P3" s="89"/>
      <c r="Q3" s="225"/>
      <c r="R3" s="226"/>
      <c r="S3" s="226"/>
      <c r="T3" s="226"/>
      <c r="U3" s="226"/>
      <c r="V3" s="226"/>
      <c r="W3" s="226"/>
      <c r="X3" s="226"/>
      <c r="Y3" s="226"/>
      <c r="Z3" s="226"/>
      <c r="AA3" s="226"/>
      <c r="AB3" s="226"/>
      <c r="AC3" s="226"/>
      <c r="AD3" s="226"/>
      <c r="AE3" s="226"/>
      <c r="AF3" s="227"/>
    </row>
    <row r="4" spans="1:32" ht="34.5" customHeight="1">
      <c r="A4" s="85"/>
      <c r="B4" s="86"/>
      <c r="C4" s="86"/>
      <c r="D4" s="86"/>
      <c r="E4" s="87"/>
      <c r="F4" s="88"/>
      <c r="G4" s="87"/>
      <c r="H4" s="87"/>
      <c r="I4" s="86"/>
      <c r="J4" s="86"/>
      <c r="K4" s="86"/>
      <c r="L4" s="86"/>
      <c r="M4" s="216" t="str">
        <f>'[1]（別記２様式１　事業実施計画書）'!H3</f>
        <v>都道府県・市町村・学校法人名</v>
      </c>
      <c r="N4" s="217"/>
      <c r="O4" s="218"/>
      <c r="P4" s="89"/>
      <c r="Q4" s="225"/>
      <c r="R4" s="226"/>
      <c r="S4" s="226"/>
      <c r="T4" s="226"/>
      <c r="U4" s="226"/>
      <c r="V4" s="226"/>
      <c r="W4" s="226"/>
      <c r="X4" s="226"/>
      <c r="Y4" s="226"/>
      <c r="Z4" s="226"/>
      <c r="AA4" s="226"/>
      <c r="AB4" s="226"/>
      <c r="AC4" s="226"/>
      <c r="AD4" s="226"/>
      <c r="AE4" s="226"/>
      <c r="AF4" s="227"/>
    </row>
    <row r="5" spans="1:32">
      <c r="A5" s="85"/>
      <c r="B5" s="86"/>
      <c r="C5" s="86"/>
      <c r="D5" s="86"/>
      <c r="E5" s="87"/>
      <c r="F5" s="88"/>
      <c r="G5" s="87"/>
      <c r="H5" s="87"/>
      <c r="I5" s="86"/>
      <c r="J5" s="86"/>
      <c r="K5" s="86"/>
      <c r="L5" s="86"/>
      <c r="M5" s="86"/>
      <c r="N5" s="86"/>
      <c r="O5" s="86"/>
      <c r="P5" s="89"/>
      <c r="Q5" s="225"/>
      <c r="R5" s="226"/>
      <c r="S5" s="226"/>
      <c r="T5" s="226"/>
      <c r="U5" s="226"/>
      <c r="V5" s="226"/>
      <c r="W5" s="226"/>
      <c r="X5" s="226"/>
      <c r="Y5" s="226"/>
      <c r="Z5" s="226"/>
      <c r="AA5" s="226"/>
      <c r="AB5" s="226"/>
      <c r="AC5" s="226"/>
      <c r="AD5" s="226"/>
      <c r="AE5" s="226"/>
      <c r="AF5" s="227"/>
    </row>
    <row r="6" spans="1:32">
      <c r="A6" s="85"/>
      <c r="B6" s="86" t="s">
        <v>126</v>
      </c>
      <c r="C6" s="86" t="s">
        <v>127</v>
      </c>
      <c r="D6" s="86" t="s">
        <v>128</v>
      </c>
      <c r="E6" s="87" t="s">
        <v>129</v>
      </c>
      <c r="F6" s="88" t="s">
        <v>130</v>
      </c>
      <c r="G6" s="87" t="s">
        <v>131</v>
      </c>
      <c r="H6" s="87" t="s">
        <v>132</v>
      </c>
      <c r="I6" s="86" t="s">
        <v>133</v>
      </c>
      <c r="J6" s="86" t="s">
        <v>134</v>
      </c>
      <c r="K6" s="86" t="s">
        <v>135</v>
      </c>
      <c r="L6" s="86" t="s">
        <v>136</v>
      </c>
      <c r="M6" s="86" t="s">
        <v>137</v>
      </c>
      <c r="N6" s="86" t="s">
        <v>138</v>
      </c>
      <c r="O6" s="86" t="s">
        <v>100</v>
      </c>
      <c r="P6" s="89"/>
      <c r="Q6" s="225"/>
      <c r="R6" s="226"/>
      <c r="S6" s="226"/>
      <c r="T6" s="226"/>
      <c r="U6" s="226"/>
      <c r="V6" s="226"/>
      <c r="W6" s="226"/>
      <c r="X6" s="226"/>
      <c r="Y6" s="226"/>
      <c r="Z6" s="226"/>
      <c r="AA6" s="226"/>
      <c r="AB6" s="226"/>
      <c r="AC6" s="226"/>
      <c r="AD6" s="226"/>
      <c r="AE6" s="226"/>
      <c r="AF6" s="227"/>
    </row>
    <row r="7" spans="1:32">
      <c r="A7" s="85"/>
      <c r="B7" s="90"/>
      <c r="C7" s="90"/>
      <c r="D7" s="90"/>
      <c r="E7" s="91"/>
      <c r="F7" s="92"/>
      <c r="G7" s="87" t="str">
        <f>IFERROR(テーブル1[[#This Row],[契約金額]]/テーブル1[[#This Row],[総勤務時間]],"")</f>
        <v/>
      </c>
      <c r="H7" s="91"/>
      <c r="I7" s="90"/>
      <c r="J7" s="90"/>
      <c r="K7" s="90"/>
      <c r="L7" s="90"/>
      <c r="M7" s="90"/>
      <c r="N7" s="90"/>
      <c r="O7" s="90"/>
      <c r="P7" s="89"/>
      <c r="Q7" s="225"/>
      <c r="R7" s="226"/>
      <c r="S7" s="226"/>
      <c r="T7" s="226"/>
      <c r="U7" s="226"/>
      <c r="V7" s="226"/>
      <c r="W7" s="226"/>
      <c r="X7" s="226"/>
      <c r="Y7" s="226"/>
      <c r="Z7" s="226"/>
      <c r="AA7" s="226"/>
      <c r="AB7" s="226"/>
      <c r="AC7" s="226"/>
      <c r="AD7" s="226"/>
      <c r="AE7" s="226"/>
      <c r="AF7" s="227"/>
    </row>
    <row r="8" spans="1:32">
      <c r="A8" s="85"/>
      <c r="B8" s="90"/>
      <c r="C8" s="90"/>
      <c r="D8" s="90"/>
      <c r="E8" s="91"/>
      <c r="F8" s="92"/>
      <c r="G8" s="87" t="str">
        <f>IFERROR(テーブル1[[#This Row],[契約金額]]/テーブル1[[#This Row],[総勤務時間]],"")</f>
        <v/>
      </c>
      <c r="H8" s="91"/>
      <c r="I8" s="90"/>
      <c r="J8" s="90"/>
      <c r="K8" s="90"/>
      <c r="L8" s="90"/>
      <c r="M8" s="90"/>
      <c r="N8" s="90"/>
      <c r="O8" s="90"/>
      <c r="P8" s="89"/>
      <c r="Q8" s="225"/>
      <c r="R8" s="226"/>
      <c r="S8" s="226"/>
      <c r="T8" s="226"/>
      <c r="U8" s="226"/>
      <c r="V8" s="226"/>
      <c r="W8" s="226"/>
      <c r="X8" s="226"/>
      <c r="Y8" s="226"/>
      <c r="Z8" s="226"/>
      <c r="AA8" s="226"/>
      <c r="AB8" s="226"/>
      <c r="AC8" s="226"/>
      <c r="AD8" s="226"/>
      <c r="AE8" s="226"/>
      <c r="AF8" s="227"/>
    </row>
    <row r="9" spans="1:32">
      <c r="A9" s="85"/>
      <c r="B9" s="90"/>
      <c r="C9" s="90"/>
      <c r="D9" s="90"/>
      <c r="E9" s="91"/>
      <c r="F9" s="92"/>
      <c r="G9" s="87" t="str">
        <f>IFERROR(テーブル1[[#This Row],[契約金額]]/テーブル1[[#This Row],[総勤務時間]],"")</f>
        <v/>
      </c>
      <c r="H9" s="91"/>
      <c r="I9" s="90"/>
      <c r="J9" s="90"/>
      <c r="K9" s="90"/>
      <c r="L9" s="90"/>
      <c r="M9" s="90"/>
      <c r="N9" s="90"/>
      <c r="O9" s="90"/>
      <c r="P9" s="89"/>
      <c r="Q9" s="225"/>
      <c r="R9" s="226"/>
      <c r="S9" s="226"/>
      <c r="T9" s="226"/>
      <c r="U9" s="226"/>
      <c r="V9" s="226"/>
      <c r="W9" s="226"/>
      <c r="X9" s="226"/>
      <c r="Y9" s="226"/>
      <c r="Z9" s="226"/>
      <c r="AA9" s="226"/>
      <c r="AB9" s="226"/>
      <c r="AC9" s="226"/>
      <c r="AD9" s="226"/>
      <c r="AE9" s="226"/>
      <c r="AF9" s="227"/>
    </row>
    <row r="10" spans="1:32">
      <c r="A10" s="85"/>
      <c r="B10" s="90"/>
      <c r="C10" s="90"/>
      <c r="D10" s="90"/>
      <c r="E10" s="91"/>
      <c r="F10" s="92"/>
      <c r="G10" s="87" t="str">
        <f>IFERROR(テーブル1[[#This Row],[契約金額]]/テーブル1[[#This Row],[総勤務時間]],"")</f>
        <v/>
      </c>
      <c r="H10" s="91"/>
      <c r="I10" s="90"/>
      <c r="J10" s="90"/>
      <c r="K10" s="90"/>
      <c r="L10" s="90"/>
      <c r="M10" s="90"/>
      <c r="N10" s="90"/>
      <c r="O10" s="90"/>
      <c r="P10" s="89"/>
      <c r="Q10" s="225"/>
      <c r="R10" s="226"/>
      <c r="S10" s="226"/>
      <c r="T10" s="226"/>
      <c r="U10" s="226"/>
      <c r="V10" s="226"/>
      <c r="W10" s="226"/>
      <c r="X10" s="226"/>
      <c r="Y10" s="226"/>
      <c r="Z10" s="226"/>
      <c r="AA10" s="226"/>
      <c r="AB10" s="226"/>
      <c r="AC10" s="226"/>
      <c r="AD10" s="226"/>
      <c r="AE10" s="226"/>
      <c r="AF10" s="227"/>
    </row>
    <row r="11" spans="1:32">
      <c r="A11" s="85"/>
      <c r="B11" s="90"/>
      <c r="C11" s="90"/>
      <c r="D11" s="90"/>
      <c r="E11" s="91"/>
      <c r="F11" s="92"/>
      <c r="G11" s="87" t="str">
        <f>IFERROR(テーブル1[[#This Row],[契約金額]]/テーブル1[[#This Row],[総勤務時間]],"")</f>
        <v/>
      </c>
      <c r="H11" s="91"/>
      <c r="I11" s="90"/>
      <c r="J11" s="90"/>
      <c r="K11" s="90"/>
      <c r="L11" s="90"/>
      <c r="M11" s="90"/>
      <c r="N11" s="90"/>
      <c r="O11" s="90"/>
      <c r="P11" s="89"/>
      <c r="Q11" s="225"/>
      <c r="R11" s="226"/>
      <c r="S11" s="226"/>
      <c r="T11" s="226"/>
      <c r="U11" s="226"/>
      <c r="V11" s="226"/>
      <c r="W11" s="226"/>
      <c r="X11" s="226"/>
      <c r="Y11" s="226"/>
      <c r="Z11" s="226"/>
      <c r="AA11" s="226"/>
      <c r="AB11" s="226"/>
      <c r="AC11" s="226"/>
      <c r="AD11" s="226"/>
      <c r="AE11" s="226"/>
      <c r="AF11" s="227"/>
    </row>
    <row r="12" spans="1:32">
      <c r="A12" s="85"/>
      <c r="B12" s="90"/>
      <c r="C12" s="90"/>
      <c r="D12" s="90"/>
      <c r="E12" s="91"/>
      <c r="F12" s="92"/>
      <c r="G12" s="87" t="str">
        <f>IFERROR(テーブル1[[#This Row],[契約金額]]/テーブル1[[#This Row],[総勤務時間]],"")</f>
        <v/>
      </c>
      <c r="H12" s="91"/>
      <c r="I12" s="90"/>
      <c r="J12" s="90"/>
      <c r="K12" s="90"/>
      <c r="L12" s="90"/>
      <c r="M12" s="90"/>
      <c r="N12" s="90"/>
      <c r="O12" s="90"/>
      <c r="P12" s="89"/>
      <c r="Q12" s="225"/>
      <c r="R12" s="226"/>
      <c r="S12" s="226"/>
      <c r="T12" s="226"/>
      <c r="U12" s="226"/>
      <c r="V12" s="226"/>
      <c r="W12" s="226"/>
      <c r="X12" s="226"/>
      <c r="Y12" s="226"/>
      <c r="Z12" s="226"/>
      <c r="AA12" s="226"/>
      <c r="AB12" s="226"/>
      <c r="AC12" s="226"/>
      <c r="AD12" s="226"/>
      <c r="AE12" s="226"/>
      <c r="AF12" s="227"/>
    </row>
    <row r="13" spans="1:32">
      <c r="A13" s="85"/>
      <c r="B13" s="90"/>
      <c r="C13" s="90"/>
      <c r="D13" s="90"/>
      <c r="E13" s="91"/>
      <c r="F13" s="92"/>
      <c r="G13" s="87" t="str">
        <f>IFERROR(テーブル1[[#This Row],[契約金額]]/テーブル1[[#This Row],[総勤務時間]],"")</f>
        <v/>
      </c>
      <c r="H13" s="91"/>
      <c r="I13" s="90"/>
      <c r="J13" s="90"/>
      <c r="K13" s="90"/>
      <c r="L13" s="90"/>
      <c r="M13" s="90"/>
      <c r="N13" s="90"/>
      <c r="O13" s="90"/>
      <c r="P13" s="89"/>
      <c r="Q13" s="225"/>
      <c r="R13" s="226"/>
      <c r="S13" s="226"/>
      <c r="T13" s="226"/>
      <c r="U13" s="226"/>
      <c r="V13" s="226"/>
      <c r="W13" s="226"/>
      <c r="X13" s="226"/>
      <c r="Y13" s="226"/>
      <c r="Z13" s="226"/>
      <c r="AA13" s="226"/>
      <c r="AB13" s="226"/>
      <c r="AC13" s="226"/>
      <c r="AD13" s="226"/>
      <c r="AE13" s="226"/>
      <c r="AF13" s="227"/>
    </row>
    <row r="14" spans="1:32">
      <c r="A14" s="85"/>
      <c r="B14" s="90"/>
      <c r="C14" s="90"/>
      <c r="D14" s="90"/>
      <c r="E14" s="91"/>
      <c r="F14" s="92"/>
      <c r="G14" s="87" t="str">
        <f>IFERROR(テーブル1[[#This Row],[契約金額]]/テーブル1[[#This Row],[総勤務時間]],"")</f>
        <v/>
      </c>
      <c r="H14" s="91"/>
      <c r="I14" s="90"/>
      <c r="J14" s="90"/>
      <c r="K14" s="90"/>
      <c r="L14" s="90"/>
      <c r="M14" s="90"/>
      <c r="N14" s="90"/>
      <c r="O14" s="90"/>
      <c r="P14" s="89"/>
      <c r="Q14" s="225"/>
      <c r="R14" s="226"/>
      <c r="S14" s="226"/>
      <c r="T14" s="226"/>
      <c r="U14" s="226"/>
      <c r="V14" s="226"/>
      <c r="W14" s="226"/>
      <c r="X14" s="226"/>
      <c r="Y14" s="226"/>
      <c r="Z14" s="226"/>
      <c r="AA14" s="226"/>
      <c r="AB14" s="226"/>
      <c r="AC14" s="226"/>
      <c r="AD14" s="226"/>
      <c r="AE14" s="226"/>
      <c r="AF14" s="227"/>
    </row>
    <row r="15" spans="1:32">
      <c r="A15" s="85"/>
      <c r="B15" s="90"/>
      <c r="C15" s="90"/>
      <c r="D15" s="90"/>
      <c r="E15" s="91"/>
      <c r="F15" s="92"/>
      <c r="G15" s="87" t="str">
        <f>IFERROR(テーブル1[[#This Row],[契約金額]]/テーブル1[[#This Row],[総勤務時間]],"")</f>
        <v/>
      </c>
      <c r="H15" s="91"/>
      <c r="I15" s="90"/>
      <c r="J15" s="90"/>
      <c r="K15" s="90"/>
      <c r="L15" s="90"/>
      <c r="M15" s="90"/>
      <c r="N15" s="90"/>
      <c r="O15" s="90"/>
      <c r="P15" s="89"/>
      <c r="Q15" s="225"/>
      <c r="R15" s="226"/>
      <c r="S15" s="226"/>
      <c r="T15" s="226"/>
      <c r="U15" s="226"/>
      <c r="V15" s="226"/>
      <c r="W15" s="226"/>
      <c r="X15" s="226"/>
      <c r="Y15" s="226"/>
      <c r="Z15" s="226"/>
      <c r="AA15" s="226"/>
      <c r="AB15" s="226"/>
      <c r="AC15" s="226"/>
      <c r="AD15" s="226"/>
      <c r="AE15" s="226"/>
      <c r="AF15" s="227"/>
    </row>
    <row r="16" spans="1:32">
      <c r="A16" s="85"/>
      <c r="B16" s="90"/>
      <c r="C16" s="90"/>
      <c r="D16" s="90"/>
      <c r="E16" s="91"/>
      <c r="F16" s="92"/>
      <c r="G16" s="87" t="str">
        <f>IFERROR(テーブル1[[#This Row],[契約金額]]/テーブル1[[#This Row],[総勤務時間]],"")</f>
        <v/>
      </c>
      <c r="H16" s="91"/>
      <c r="I16" s="90"/>
      <c r="J16" s="90"/>
      <c r="K16" s="90"/>
      <c r="L16" s="90"/>
      <c r="M16" s="90"/>
      <c r="N16" s="90"/>
      <c r="O16" s="90"/>
      <c r="P16" s="89"/>
      <c r="Q16" s="225"/>
      <c r="R16" s="226"/>
      <c r="S16" s="226"/>
      <c r="T16" s="226"/>
      <c r="U16" s="226"/>
      <c r="V16" s="226"/>
      <c r="W16" s="226"/>
      <c r="X16" s="226"/>
      <c r="Y16" s="226"/>
      <c r="Z16" s="226"/>
      <c r="AA16" s="226"/>
      <c r="AB16" s="226"/>
      <c r="AC16" s="226"/>
      <c r="AD16" s="226"/>
      <c r="AE16" s="226"/>
      <c r="AF16" s="227"/>
    </row>
    <row r="17" spans="1:32">
      <c r="A17" s="85"/>
      <c r="B17" s="90"/>
      <c r="C17" s="90"/>
      <c r="D17" s="90"/>
      <c r="E17" s="91"/>
      <c r="F17" s="92"/>
      <c r="G17" s="87" t="str">
        <f>IFERROR(テーブル1[[#This Row],[契約金額]]/テーブル1[[#This Row],[総勤務時間]],"")</f>
        <v/>
      </c>
      <c r="H17" s="91"/>
      <c r="I17" s="90"/>
      <c r="J17" s="90"/>
      <c r="K17" s="90"/>
      <c r="L17" s="90"/>
      <c r="M17" s="90"/>
      <c r="N17" s="90"/>
      <c r="O17" s="90"/>
      <c r="P17" s="89"/>
      <c r="Q17" s="225"/>
      <c r="R17" s="226"/>
      <c r="S17" s="226"/>
      <c r="T17" s="226"/>
      <c r="U17" s="226"/>
      <c r="V17" s="226"/>
      <c r="W17" s="226"/>
      <c r="X17" s="226"/>
      <c r="Y17" s="226"/>
      <c r="Z17" s="226"/>
      <c r="AA17" s="226"/>
      <c r="AB17" s="226"/>
      <c r="AC17" s="226"/>
      <c r="AD17" s="226"/>
      <c r="AE17" s="226"/>
      <c r="AF17" s="227"/>
    </row>
    <row r="18" spans="1:32">
      <c r="A18" s="85"/>
      <c r="B18" s="90"/>
      <c r="C18" s="90"/>
      <c r="D18" s="90"/>
      <c r="E18" s="91"/>
      <c r="F18" s="92"/>
      <c r="G18" s="87" t="str">
        <f>IFERROR(テーブル1[[#This Row],[契約金額]]/テーブル1[[#This Row],[総勤務時間]],"")</f>
        <v/>
      </c>
      <c r="H18" s="91"/>
      <c r="I18" s="90"/>
      <c r="J18" s="90"/>
      <c r="K18" s="90"/>
      <c r="L18" s="90"/>
      <c r="M18" s="90"/>
      <c r="N18" s="90"/>
      <c r="O18" s="90"/>
      <c r="P18" s="89"/>
      <c r="Q18" s="225"/>
      <c r="R18" s="226"/>
      <c r="S18" s="226"/>
      <c r="T18" s="226"/>
      <c r="U18" s="226"/>
      <c r="V18" s="226"/>
      <c r="W18" s="226"/>
      <c r="X18" s="226"/>
      <c r="Y18" s="226"/>
      <c r="Z18" s="226"/>
      <c r="AA18" s="226"/>
      <c r="AB18" s="226"/>
      <c r="AC18" s="226"/>
      <c r="AD18" s="226"/>
      <c r="AE18" s="226"/>
      <c r="AF18" s="227"/>
    </row>
    <row r="19" spans="1:32">
      <c r="A19" s="85"/>
      <c r="B19" s="90"/>
      <c r="C19" s="90"/>
      <c r="D19" s="90"/>
      <c r="E19" s="91"/>
      <c r="F19" s="92"/>
      <c r="G19" s="87" t="str">
        <f>IFERROR(テーブル1[[#This Row],[契約金額]]/テーブル1[[#This Row],[総勤務時間]],"")</f>
        <v/>
      </c>
      <c r="H19" s="91"/>
      <c r="I19" s="90"/>
      <c r="J19" s="90"/>
      <c r="K19" s="90"/>
      <c r="L19" s="90"/>
      <c r="M19" s="90"/>
      <c r="N19" s="90"/>
      <c r="O19" s="90"/>
      <c r="P19" s="89"/>
      <c r="Q19" s="225"/>
      <c r="R19" s="226"/>
      <c r="S19" s="226"/>
      <c r="T19" s="226"/>
      <c r="U19" s="226"/>
      <c r="V19" s="226"/>
      <c r="W19" s="226"/>
      <c r="X19" s="226"/>
      <c r="Y19" s="226"/>
      <c r="Z19" s="226"/>
      <c r="AA19" s="226"/>
      <c r="AB19" s="226"/>
      <c r="AC19" s="226"/>
      <c r="AD19" s="226"/>
      <c r="AE19" s="226"/>
      <c r="AF19" s="227"/>
    </row>
    <row r="20" spans="1:32">
      <c r="A20" s="85"/>
      <c r="B20" s="90"/>
      <c r="C20" s="90"/>
      <c r="D20" s="90"/>
      <c r="E20" s="91"/>
      <c r="F20" s="92"/>
      <c r="G20" s="87" t="str">
        <f>IFERROR(テーブル1[[#This Row],[契約金額]]/テーブル1[[#This Row],[総勤務時間]],"")</f>
        <v/>
      </c>
      <c r="H20" s="91"/>
      <c r="I20" s="90"/>
      <c r="J20" s="90"/>
      <c r="K20" s="90"/>
      <c r="L20" s="90"/>
      <c r="M20" s="90"/>
      <c r="N20" s="90"/>
      <c r="O20" s="90"/>
      <c r="P20" s="89"/>
      <c r="Q20" s="225"/>
      <c r="R20" s="226"/>
      <c r="S20" s="226"/>
      <c r="T20" s="226"/>
      <c r="U20" s="226"/>
      <c r="V20" s="226"/>
      <c r="W20" s="226"/>
      <c r="X20" s="226"/>
      <c r="Y20" s="226"/>
      <c r="Z20" s="226"/>
      <c r="AA20" s="226"/>
      <c r="AB20" s="226"/>
      <c r="AC20" s="226"/>
      <c r="AD20" s="226"/>
      <c r="AE20" s="226"/>
      <c r="AF20" s="227"/>
    </row>
    <row r="21" spans="1:32">
      <c r="A21" s="85"/>
      <c r="B21" s="90"/>
      <c r="C21" s="90"/>
      <c r="D21" s="90"/>
      <c r="E21" s="91"/>
      <c r="F21" s="92"/>
      <c r="G21" s="87" t="str">
        <f>IFERROR(テーブル1[[#This Row],[契約金額]]/テーブル1[[#This Row],[総勤務時間]],"")</f>
        <v/>
      </c>
      <c r="H21" s="91"/>
      <c r="I21" s="90"/>
      <c r="J21" s="90"/>
      <c r="K21" s="90"/>
      <c r="L21" s="90"/>
      <c r="M21" s="90"/>
      <c r="N21" s="90"/>
      <c r="O21" s="90"/>
      <c r="P21" s="89"/>
      <c r="Q21" s="225"/>
      <c r="R21" s="226"/>
      <c r="S21" s="226"/>
      <c r="T21" s="226"/>
      <c r="U21" s="226"/>
      <c r="V21" s="226"/>
      <c r="W21" s="226"/>
      <c r="X21" s="226"/>
      <c r="Y21" s="226"/>
      <c r="Z21" s="226"/>
      <c r="AA21" s="226"/>
      <c r="AB21" s="226"/>
      <c r="AC21" s="226"/>
      <c r="AD21" s="226"/>
      <c r="AE21" s="226"/>
      <c r="AF21" s="227"/>
    </row>
    <row r="22" spans="1:32">
      <c r="A22" s="85"/>
      <c r="B22" s="90"/>
      <c r="C22" s="90"/>
      <c r="D22" s="90"/>
      <c r="E22" s="91"/>
      <c r="F22" s="92"/>
      <c r="G22" s="87" t="str">
        <f>IFERROR(テーブル1[[#This Row],[契約金額]]/テーブル1[[#This Row],[総勤務時間]],"")</f>
        <v/>
      </c>
      <c r="H22" s="91"/>
      <c r="I22" s="90"/>
      <c r="J22" s="90"/>
      <c r="K22" s="90"/>
      <c r="L22" s="90"/>
      <c r="M22" s="90"/>
      <c r="N22" s="90"/>
      <c r="O22" s="90"/>
      <c r="P22" s="89"/>
      <c r="Q22" s="225"/>
      <c r="R22" s="226"/>
      <c r="S22" s="226"/>
      <c r="T22" s="226"/>
      <c r="U22" s="226"/>
      <c r="V22" s="226"/>
      <c r="W22" s="226"/>
      <c r="X22" s="226"/>
      <c r="Y22" s="226"/>
      <c r="Z22" s="226"/>
      <c r="AA22" s="226"/>
      <c r="AB22" s="226"/>
      <c r="AC22" s="226"/>
      <c r="AD22" s="226"/>
      <c r="AE22" s="226"/>
      <c r="AF22" s="227"/>
    </row>
    <row r="23" spans="1:32">
      <c r="A23" s="85"/>
      <c r="B23" s="90"/>
      <c r="C23" s="90"/>
      <c r="D23" s="90"/>
      <c r="E23" s="91"/>
      <c r="F23" s="92"/>
      <c r="G23" s="87" t="str">
        <f>IFERROR(テーブル1[[#This Row],[契約金額]]/テーブル1[[#This Row],[総勤務時間]],"")</f>
        <v/>
      </c>
      <c r="H23" s="91"/>
      <c r="I23" s="90"/>
      <c r="J23" s="90"/>
      <c r="K23" s="90"/>
      <c r="L23" s="90"/>
      <c r="M23" s="90"/>
      <c r="N23" s="90"/>
      <c r="O23" s="90"/>
      <c r="P23" s="89"/>
      <c r="Q23" s="225"/>
      <c r="R23" s="226"/>
      <c r="S23" s="226"/>
      <c r="T23" s="226"/>
      <c r="U23" s="226"/>
      <c r="V23" s="226"/>
      <c r="W23" s="226"/>
      <c r="X23" s="226"/>
      <c r="Y23" s="226"/>
      <c r="Z23" s="226"/>
      <c r="AA23" s="226"/>
      <c r="AB23" s="226"/>
      <c r="AC23" s="226"/>
      <c r="AD23" s="226"/>
      <c r="AE23" s="226"/>
      <c r="AF23" s="227"/>
    </row>
    <row r="24" spans="1:32">
      <c r="A24" s="85"/>
      <c r="B24" s="90"/>
      <c r="C24" s="90"/>
      <c r="D24" s="90"/>
      <c r="E24" s="91"/>
      <c r="F24" s="92"/>
      <c r="G24" s="87" t="str">
        <f>IFERROR(テーブル1[[#This Row],[契約金額]]/テーブル1[[#This Row],[総勤務時間]],"")</f>
        <v/>
      </c>
      <c r="H24" s="91"/>
      <c r="I24" s="90"/>
      <c r="J24" s="90"/>
      <c r="K24" s="90"/>
      <c r="L24" s="90"/>
      <c r="M24" s="90"/>
      <c r="N24" s="90"/>
      <c r="O24" s="90"/>
      <c r="P24" s="89"/>
      <c r="Q24" s="225"/>
      <c r="R24" s="226"/>
      <c r="S24" s="226"/>
      <c r="T24" s="226"/>
      <c r="U24" s="226"/>
      <c r="V24" s="226"/>
      <c r="W24" s="226"/>
      <c r="X24" s="226"/>
      <c r="Y24" s="226"/>
      <c r="Z24" s="226"/>
      <c r="AA24" s="226"/>
      <c r="AB24" s="226"/>
      <c r="AC24" s="226"/>
      <c r="AD24" s="226"/>
      <c r="AE24" s="226"/>
      <c r="AF24" s="227"/>
    </row>
    <row r="25" spans="1:32">
      <c r="A25" s="85"/>
      <c r="B25" s="90"/>
      <c r="C25" s="90"/>
      <c r="D25" s="90"/>
      <c r="E25" s="91"/>
      <c r="F25" s="92"/>
      <c r="G25" s="87" t="str">
        <f>IFERROR(テーブル1[[#This Row],[契約金額]]/テーブル1[[#This Row],[総勤務時間]],"")</f>
        <v/>
      </c>
      <c r="H25" s="91"/>
      <c r="I25" s="90"/>
      <c r="J25" s="90"/>
      <c r="K25" s="90"/>
      <c r="L25" s="90"/>
      <c r="M25" s="90"/>
      <c r="N25" s="90"/>
      <c r="O25" s="90"/>
      <c r="P25" s="89"/>
      <c r="Q25" s="225"/>
      <c r="R25" s="226"/>
      <c r="S25" s="226"/>
      <c r="T25" s="226"/>
      <c r="U25" s="226"/>
      <c r="V25" s="226"/>
      <c r="W25" s="226"/>
      <c r="X25" s="226"/>
      <c r="Y25" s="226"/>
      <c r="Z25" s="226"/>
      <c r="AA25" s="226"/>
      <c r="AB25" s="226"/>
      <c r="AC25" s="226"/>
      <c r="AD25" s="226"/>
      <c r="AE25" s="226"/>
      <c r="AF25" s="227"/>
    </row>
    <row r="26" spans="1:32">
      <c r="A26" s="85"/>
      <c r="B26" s="90"/>
      <c r="C26" s="90"/>
      <c r="D26" s="90"/>
      <c r="E26" s="91"/>
      <c r="F26" s="92"/>
      <c r="G26" s="87" t="str">
        <f>IFERROR(テーブル1[[#This Row],[契約金額]]/テーブル1[[#This Row],[総勤務時間]],"")</f>
        <v/>
      </c>
      <c r="H26" s="91"/>
      <c r="I26" s="90"/>
      <c r="J26" s="90"/>
      <c r="K26" s="90"/>
      <c r="L26" s="90"/>
      <c r="M26" s="90"/>
      <c r="N26" s="90"/>
      <c r="O26" s="90"/>
      <c r="P26" s="89"/>
      <c r="Q26" s="225"/>
      <c r="R26" s="226"/>
      <c r="S26" s="226"/>
      <c r="T26" s="226"/>
      <c r="U26" s="226"/>
      <c r="V26" s="226"/>
      <c r="W26" s="226"/>
      <c r="X26" s="226"/>
      <c r="Y26" s="226"/>
      <c r="Z26" s="226"/>
      <c r="AA26" s="226"/>
      <c r="AB26" s="226"/>
      <c r="AC26" s="226"/>
      <c r="AD26" s="226"/>
      <c r="AE26" s="226"/>
      <c r="AF26" s="227"/>
    </row>
    <row r="27" spans="1:32">
      <c r="A27" s="85"/>
      <c r="B27" s="90"/>
      <c r="C27" s="90"/>
      <c r="D27" s="90"/>
      <c r="E27" s="91"/>
      <c r="F27" s="92"/>
      <c r="G27" s="87" t="str">
        <f>IFERROR(テーブル1[[#This Row],[契約金額]]/テーブル1[[#This Row],[総勤務時間]],"")</f>
        <v/>
      </c>
      <c r="H27" s="91"/>
      <c r="I27" s="90"/>
      <c r="J27" s="90"/>
      <c r="K27" s="90"/>
      <c r="L27" s="90"/>
      <c r="M27" s="90"/>
      <c r="N27" s="90"/>
      <c r="O27" s="90"/>
      <c r="P27" s="89"/>
      <c r="Q27" s="225"/>
      <c r="R27" s="226"/>
      <c r="S27" s="226"/>
      <c r="T27" s="226"/>
      <c r="U27" s="226"/>
      <c r="V27" s="226"/>
      <c r="W27" s="226"/>
      <c r="X27" s="226"/>
      <c r="Y27" s="226"/>
      <c r="Z27" s="226"/>
      <c r="AA27" s="226"/>
      <c r="AB27" s="226"/>
      <c r="AC27" s="226"/>
      <c r="AD27" s="226"/>
      <c r="AE27" s="226"/>
      <c r="AF27" s="227"/>
    </row>
    <row r="28" spans="1:32" ht="14.25" thickBot="1">
      <c r="A28" s="93"/>
      <c r="B28" s="94"/>
      <c r="C28" s="94"/>
      <c r="D28" s="94"/>
      <c r="E28" s="95">
        <f>SUBTOTAL(109,テーブル1[契約金額])</f>
        <v>0</v>
      </c>
      <c r="F28" s="96">
        <f>SUBTOTAL(109,テーブル1[総勤務時間])</f>
        <v>0</v>
      </c>
      <c r="G28" s="95" t="str">
        <f>IFERROR(テーブル1[[#Totals],[契約金額]]/テーブル1[[#Totals],[総勤務時間]],"")</f>
        <v/>
      </c>
      <c r="H28" s="95">
        <f>SUBTOTAL(109,テーブル1[医療的ケア看護職員の数])</f>
        <v>0</v>
      </c>
      <c r="I28" s="94"/>
      <c r="J28" s="97">
        <f>SUBTOTAL(109,テーブル1[対応する医療的ケア児数])</f>
        <v>0</v>
      </c>
      <c r="K28" s="97">
        <f>SUBTOTAL(109,テーブル1[学校生活])</f>
        <v>0</v>
      </c>
      <c r="L28" s="97">
        <f>SUBTOTAL(109,テーブル1[登下校])</f>
        <v>0</v>
      </c>
      <c r="M28" s="97">
        <f>SUBTOTAL(109,テーブル1[校外学習（泊無し）])</f>
        <v>0</v>
      </c>
      <c r="N28" s="97">
        <f>SUBTOTAL(109,テーブル1[校外学習（泊を伴う）])</f>
        <v>0</v>
      </c>
      <c r="O28" s="97">
        <f>SUBTOTAL(109,テーブル1[その他])</f>
        <v>0</v>
      </c>
      <c r="P28" s="98"/>
      <c r="Q28" s="228"/>
      <c r="R28" s="229"/>
      <c r="S28" s="229"/>
      <c r="T28" s="229"/>
      <c r="U28" s="229"/>
      <c r="V28" s="229"/>
      <c r="W28" s="229"/>
      <c r="X28" s="229"/>
      <c r="Y28" s="229"/>
      <c r="Z28" s="229"/>
      <c r="AA28" s="229"/>
      <c r="AB28" s="229"/>
      <c r="AC28" s="229"/>
      <c r="AD28" s="229"/>
      <c r="AE28" s="229"/>
      <c r="AF28" s="230"/>
    </row>
  </sheetData>
  <sheetProtection selectLockedCells="1"/>
  <mergeCells count="4">
    <mergeCell ref="M4:O4"/>
    <mergeCell ref="A1:P1"/>
    <mergeCell ref="Q1:AF1"/>
    <mergeCell ref="Q2:AF28"/>
  </mergeCells>
  <phoneticPr fontId="9"/>
  <dataValidations count="6">
    <dataValidation type="whole" operator="greaterThanOrEqual" allowBlank="1" showInputMessage="1" showErrorMessage="1" sqref="H7:H27 J7:J27" xr:uid="{72A16645-EAA1-47F0-9F73-0619B55C6BCB}">
      <formula1>1</formula1>
    </dataValidation>
    <dataValidation type="whole" operator="greaterThanOrEqual" allowBlank="1" showInputMessage="1" showErrorMessage="1" sqref="K7:O27" xr:uid="{11A592E8-2604-433C-A405-688A7BD6562A}">
      <formula1>0</formula1>
    </dataValidation>
    <dataValidation type="decimal" operator="greaterThan" allowBlank="1" showInputMessage="1" showErrorMessage="1" sqref="F7:F27" xr:uid="{3A2CA99B-7259-4933-8824-7ED8B1FB7139}">
      <formula1>0</formula1>
    </dataValidation>
    <dataValidation type="whole" operator="greaterThan" allowBlank="1" showInputMessage="1" showErrorMessage="1" sqref="E7:E27" xr:uid="{9315635D-C25C-47CB-BA9D-B32B3733CCC0}">
      <formula1>0</formula1>
    </dataValidation>
    <dataValidation type="list" allowBlank="1" showInputMessage="1" showErrorMessage="1" sqref="C11:C27" xr:uid="{DDAAAEB7-A3A8-4758-BED5-733E4B0F18F4}">
      <formula1>"医療機関,訪問看護ステーション,障害者入所施設,その他"</formula1>
    </dataValidation>
    <dataValidation type="list" allowBlank="1" showInputMessage="1" showErrorMessage="1" sqref="C7:C10" xr:uid="{987D23E8-D62B-454E-83A3-5A3312F1EA59}">
      <formula1>"医療機関,訪問看護ステーション,その他"</formula1>
    </dataValidation>
  </dataValidations>
  <pageMargins left="0.7" right="0.7" top="0.75" bottom="0.75" header="0.3" footer="0.3"/>
  <pageSetup paperSize="8" scale="33" fitToHeight="0" orientation="landscape" r:id="rId1"/>
  <headerFooter>
    <oddHeader>&amp;L【機密性○（取扱制限）】</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86BCB-1A19-4D5E-AFFB-CF414DA51958}">
  <sheetPr>
    <pageSetUpPr fitToPage="1"/>
  </sheetPr>
  <dimension ref="A1:AF28"/>
  <sheetViews>
    <sheetView view="pageBreakPreview" zoomScale="70" zoomScaleNormal="85" zoomScaleSheetLayoutView="70" workbookViewId="0">
      <selection activeCell="R41" sqref="R41"/>
    </sheetView>
  </sheetViews>
  <sheetFormatPr defaultColWidth="8.75" defaultRowHeight="13.5"/>
  <cols>
    <col min="1" max="1" width="3" style="82" customWidth="1"/>
    <col min="2" max="2" width="17.5" style="82" customWidth="1"/>
    <col min="3" max="3" width="23.25" style="82" bestFit="1" customWidth="1"/>
    <col min="4" max="4" width="16.5" style="82" bestFit="1" customWidth="1"/>
    <col min="5" max="5" width="12" style="83" customWidth="1"/>
    <col min="6" max="6" width="14.5" style="83" bestFit="1" customWidth="1"/>
    <col min="7" max="7" width="21.25" style="83" customWidth="1"/>
    <col min="8" max="8" width="27.25" style="83" bestFit="1" customWidth="1"/>
    <col min="9" max="9" width="43.5" style="82" bestFit="1" customWidth="1"/>
    <col min="10" max="10" width="25.125" style="82" bestFit="1" customWidth="1"/>
    <col min="11" max="11" width="12.25" style="82" bestFit="1" customWidth="1"/>
    <col min="12" max="12" width="10.5" style="82" bestFit="1" customWidth="1"/>
    <col min="13" max="14" width="22.875" style="82" bestFit="1" customWidth="1"/>
    <col min="15" max="15" width="10.5" style="82" bestFit="1" customWidth="1"/>
    <col min="16" max="16" width="3.5" style="82" customWidth="1"/>
    <col min="17" max="17" width="3" style="82" customWidth="1"/>
    <col min="18" max="18" width="17.5" style="82" customWidth="1"/>
    <col min="19" max="19" width="23.25" style="82" bestFit="1" customWidth="1"/>
    <col min="20" max="20" width="16.5" style="82" bestFit="1" customWidth="1"/>
    <col min="21" max="21" width="12" style="82" bestFit="1" customWidth="1"/>
    <col min="22" max="22" width="14.5" style="82" bestFit="1" customWidth="1"/>
    <col min="23" max="23" width="21.25" style="82" customWidth="1"/>
    <col min="24" max="24" width="27.25" style="82" bestFit="1" customWidth="1"/>
    <col min="25" max="25" width="43.5" style="82" bestFit="1" customWidth="1"/>
    <col min="26" max="26" width="25.125" style="82" bestFit="1" customWidth="1"/>
    <col min="27" max="27" width="12.25" style="82" bestFit="1" customWidth="1"/>
    <col min="28" max="28" width="10.5" style="82" bestFit="1" customWidth="1"/>
    <col min="29" max="30" width="22.875" style="82" bestFit="1" customWidth="1"/>
    <col min="31" max="31" width="10.5" style="82" bestFit="1" customWidth="1"/>
    <col min="32" max="16384" width="8.75" style="82"/>
  </cols>
  <sheetData>
    <row r="1" spans="1:32" ht="23.45" customHeight="1" thickBot="1">
      <c r="A1" s="219" t="s">
        <v>0</v>
      </c>
      <c r="B1" s="220"/>
      <c r="C1" s="220"/>
      <c r="D1" s="220"/>
      <c r="E1" s="220"/>
      <c r="F1" s="220"/>
      <c r="G1" s="220"/>
      <c r="H1" s="220"/>
      <c r="I1" s="220"/>
      <c r="J1" s="220"/>
      <c r="K1" s="220"/>
      <c r="L1" s="220"/>
      <c r="M1" s="220"/>
      <c r="N1" s="220"/>
      <c r="O1" s="220"/>
      <c r="P1" s="221"/>
      <c r="Q1" s="219" t="s">
        <v>33</v>
      </c>
      <c r="R1" s="220"/>
      <c r="S1" s="220"/>
      <c r="T1" s="220"/>
      <c r="U1" s="220"/>
      <c r="V1" s="220"/>
      <c r="W1" s="220"/>
      <c r="X1" s="220"/>
      <c r="Y1" s="220"/>
      <c r="Z1" s="220"/>
      <c r="AA1" s="220"/>
      <c r="AB1" s="220"/>
      <c r="AC1" s="220"/>
      <c r="AD1" s="220"/>
      <c r="AE1" s="220"/>
      <c r="AF1" s="221"/>
    </row>
    <row r="2" spans="1:32" ht="12.95" customHeight="1">
      <c r="A2" s="86"/>
      <c r="B2" s="86" t="s">
        <v>139</v>
      </c>
      <c r="C2" s="86"/>
      <c r="D2" s="86"/>
      <c r="E2" s="99"/>
      <c r="F2" s="99"/>
      <c r="G2" s="99"/>
      <c r="H2" s="99"/>
      <c r="I2" s="86"/>
      <c r="J2" s="86"/>
      <c r="K2" s="86"/>
      <c r="L2" s="86"/>
      <c r="M2" s="86"/>
      <c r="N2" s="86"/>
      <c r="O2" s="86"/>
      <c r="P2" s="86"/>
      <c r="Q2" s="222" t="s">
        <v>143</v>
      </c>
      <c r="R2" s="223"/>
      <c r="S2" s="223"/>
      <c r="T2" s="223"/>
      <c r="U2" s="223"/>
      <c r="V2" s="223"/>
      <c r="W2" s="223"/>
      <c r="X2" s="223"/>
      <c r="Y2" s="223"/>
      <c r="Z2" s="223"/>
      <c r="AA2" s="223"/>
      <c r="AB2" s="223"/>
      <c r="AC2" s="223"/>
      <c r="AD2" s="223"/>
      <c r="AE2" s="223"/>
      <c r="AF2" s="223"/>
    </row>
    <row r="3" spans="1:32">
      <c r="A3" s="86"/>
      <c r="B3" s="86"/>
      <c r="C3" s="86"/>
      <c r="D3" s="86"/>
      <c r="E3" s="99"/>
      <c r="F3" s="99"/>
      <c r="G3" s="99"/>
      <c r="H3" s="99"/>
      <c r="I3" s="86"/>
      <c r="J3" s="86"/>
      <c r="K3" s="86"/>
      <c r="L3" s="86"/>
      <c r="M3" s="86"/>
      <c r="N3" s="86"/>
      <c r="O3" s="86"/>
      <c r="P3" s="86"/>
      <c r="Q3" s="225"/>
      <c r="R3" s="226"/>
      <c r="S3" s="226"/>
      <c r="T3" s="226"/>
      <c r="U3" s="226"/>
      <c r="V3" s="226"/>
      <c r="W3" s="226"/>
      <c r="X3" s="226"/>
      <c r="Y3" s="226"/>
      <c r="Z3" s="226"/>
      <c r="AA3" s="226"/>
      <c r="AB3" s="226"/>
      <c r="AC3" s="226"/>
      <c r="AD3" s="226"/>
      <c r="AE3" s="226"/>
      <c r="AF3" s="226"/>
    </row>
    <row r="4" spans="1:32" ht="34.5" customHeight="1">
      <c r="A4" s="86"/>
      <c r="B4" s="86"/>
      <c r="C4" s="86"/>
      <c r="D4" s="86"/>
      <c r="E4" s="99"/>
      <c r="F4" s="99"/>
      <c r="G4" s="99"/>
      <c r="H4" s="99"/>
      <c r="I4" s="86"/>
      <c r="J4" s="86"/>
      <c r="K4" s="86"/>
      <c r="L4" s="86"/>
      <c r="M4" s="216" t="str">
        <f>'[1]（別記２様式１　事業実施計画書）'!H3</f>
        <v>都道府県・市町村・学校法人名</v>
      </c>
      <c r="N4" s="218"/>
      <c r="O4" s="101"/>
      <c r="P4" s="86"/>
      <c r="Q4" s="225"/>
      <c r="R4" s="226"/>
      <c r="S4" s="226"/>
      <c r="T4" s="226"/>
      <c r="U4" s="226"/>
      <c r="V4" s="226"/>
      <c r="W4" s="226"/>
      <c r="X4" s="226"/>
      <c r="Y4" s="226"/>
      <c r="Z4" s="226"/>
      <c r="AA4" s="226"/>
      <c r="AB4" s="226"/>
      <c r="AC4" s="226"/>
      <c r="AD4" s="226"/>
      <c r="AE4" s="226"/>
      <c r="AF4" s="226"/>
    </row>
    <row r="5" spans="1:32">
      <c r="A5" s="86"/>
      <c r="B5" s="86"/>
      <c r="C5" s="86"/>
      <c r="D5" s="86"/>
      <c r="E5" s="99"/>
      <c r="F5" s="99"/>
      <c r="G5" s="99"/>
      <c r="H5" s="99"/>
      <c r="I5" s="86"/>
      <c r="J5" s="86"/>
      <c r="K5" s="86"/>
      <c r="L5" s="86"/>
      <c r="M5" s="86"/>
      <c r="N5" s="86"/>
      <c r="O5" s="86"/>
      <c r="P5" s="86"/>
      <c r="Q5" s="225"/>
      <c r="R5" s="226"/>
      <c r="S5" s="226"/>
      <c r="T5" s="226"/>
      <c r="U5" s="226"/>
      <c r="V5" s="226"/>
      <c r="W5" s="226"/>
      <c r="X5" s="226"/>
      <c r="Y5" s="226"/>
      <c r="Z5" s="226"/>
      <c r="AA5" s="226"/>
      <c r="AB5" s="226"/>
      <c r="AC5" s="226"/>
      <c r="AD5" s="226"/>
      <c r="AE5" s="226"/>
      <c r="AF5" s="226"/>
    </row>
    <row r="6" spans="1:32">
      <c r="A6" s="86"/>
      <c r="B6" s="86" t="s">
        <v>126</v>
      </c>
      <c r="C6" s="86" t="s">
        <v>127</v>
      </c>
      <c r="D6" s="86" t="s">
        <v>128</v>
      </c>
      <c r="E6" s="99" t="s">
        <v>129</v>
      </c>
      <c r="F6" s="99" t="s">
        <v>130</v>
      </c>
      <c r="G6" s="99" t="s">
        <v>131</v>
      </c>
      <c r="H6" s="99" t="s">
        <v>140</v>
      </c>
      <c r="I6" s="86" t="s">
        <v>133</v>
      </c>
      <c r="J6" s="86" t="s">
        <v>134</v>
      </c>
      <c r="K6" s="86" t="s">
        <v>135</v>
      </c>
      <c r="L6" s="86" t="s">
        <v>136</v>
      </c>
      <c r="M6" s="86" t="s">
        <v>137</v>
      </c>
      <c r="N6" s="86" t="s">
        <v>138</v>
      </c>
      <c r="O6" s="86" t="s">
        <v>100</v>
      </c>
      <c r="P6" s="86"/>
      <c r="Q6" s="225"/>
      <c r="R6" s="226"/>
      <c r="S6" s="226"/>
      <c r="T6" s="226"/>
      <c r="U6" s="226"/>
      <c r="V6" s="226"/>
      <c r="W6" s="226"/>
      <c r="X6" s="226"/>
      <c r="Y6" s="226"/>
      <c r="Z6" s="226"/>
      <c r="AA6" s="226"/>
      <c r="AB6" s="226"/>
      <c r="AC6" s="226"/>
      <c r="AD6" s="226"/>
      <c r="AE6" s="226"/>
      <c r="AF6" s="226"/>
    </row>
    <row r="7" spans="1:32">
      <c r="A7" s="86"/>
      <c r="B7" s="90"/>
      <c r="C7" s="90"/>
      <c r="D7" s="90"/>
      <c r="E7" s="102"/>
      <c r="F7" s="103"/>
      <c r="G7" s="104" t="str">
        <f>IFERROR(テーブル2[[#This Row],[契約金額]]/テーブル2[[#This Row],[総勤務時間]],"")</f>
        <v/>
      </c>
      <c r="H7" s="102"/>
      <c r="I7" s="90"/>
      <c r="J7" s="90"/>
      <c r="K7" s="90"/>
      <c r="L7" s="90"/>
      <c r="M7" s="90"/>
      <c r="N7" s="90"/>
      <c r="O7" s="90"/>
      <c r="P7" s="86"/>
      <c r="Q7" s="225"/>
      <c r="R7" s="226"/>
      <c r="S7" s="226"/>
      <c r="T7" s="226"/>
      <c r="U7" s="226"/>
      <c r="V7" s="226"/>
      <c r="W7" s="226"/>
      <c r="X7" s="226"/>
      <c r="Y7" s="226"/>
      <c r="Z7" s="226"/>
      <c r="AA7" s="226"/>
      <c r="AB7" s="226"/>
      <c r="AC7" s="226"/>
      <c r="AD7" s="226"/>
      <c r="AE7" s="226"/>
      <c r="AF7" s="226"/>
    </row>
    <row r="8" spans="1:32">
      <c r="A8" s="86"/>
      <c r="B8" s="90"/>
      <c r="C8" s="90"/>
      <c r="D8" s="90"/>
      <c r="E8" s="102"/>
      <c r="F8" s="103"/>
      <c r="G8" s="104" t="str">
        <f>IFERROR(テーブル2[[#This Row],[契約金額]]/テーブル2[[#This Row],[総勤務時間]],"")</f>
        <v/>
      </c>
      <c r="H8" s="102"/>
      <c r="I8" s="90"/>
      <c r="J8" s="90"/>
      <c r="K8" s="90"/>
      <c r="L8" s="90"/>
      <c r="M8" s="90"/>
      <c r="N8" s="90"/>
      <c r="O8" s="90"/>
      <c r="P8" s="86"/>
      <c r="Q8" s="225"/>
      <c r="R8" s="226"/>
      <c r="S8" s="226"/>
      <c r="T8" s="226"/>
      <c r="U8" s="226"/>
      <c r="V8" s="226"/>
      <c r="W8" s="226"/>
      <c r="X8" s="226"/>
      <c r="Y8" s="226"/>
      <c r="Z8" s="226"/>
      <c r="AA8" s="226"/>
      <c r="AB8" s="226"/>
      <c r="AC8" s="226"/>
      <c r="AD8" s="226"/>
      <c r="AE8" s="226"/>
      <c r="AF8" s="226"/>
    </row>
    <row r="9" spans="1:32">
      <c r="A9" s="86"/>
      <c r="B9" s="90"/>
      <c r="C9" s="90"/>
      <c r="D9" s="90"/>
      <c r="E9" s="102"/>
      <c r="F9" s="103"/>
      <c r="G9" s="104" t="str">
        <f>IFERROR(テーブル2[[#This Row],[契約金額]]/テーブル2[[#This Row],[総勤務時間]],"")</f>
        <v/>
      </c>
      <c r="H9" s="102"/>
      <c r="I9" s="90"/>
      <c r="J9" s="90"/>
      <c r="K9" s="90"/>
      <c r="L9" s="90"/>
      <c r="M9" s="90"/>
      <c r="N9" s="90"/>
      <c r="O9" s="90"/>
      <c r="P9" s="86"/>
      <c r="Q9" s="225"/>
      <c r="R9" s="226"/>
      <c r="S9" s="226"/>
      <c r="T9" s="226"/>
      <c r="U9" s="226"/>
      <c r="V9" s="226"/>
      <c r="W9" s="226"/>
      <c r="X9" s="226"/>
      <c r="Y9" s="226"/>
      <c r="Z9" s="226"/>
      <c r="AA9" s="226"/>
      <c r="AB9" s="226"/>
      <c r="AC9" s="226"/>
      <c r="AD9" s="226"/>
      <c r="AE9" s="226"/>
      <c r="AF9" s="226"/>
    </row>
    <row r="10" spans="1:32">
      <c r="A10" s="86"/>
      <c r="B10" s="90"/>
      <c r="C10" s="90"/>
      <c r="D10" s="90"/>
      <c r="E10" s="102"/>
      <c r="F10" s="103"/>
      <c r="G10" s="104" t="str">
        <f>IFERROR(テーブル2[[#This Row],[契約金額]]/テーブル2[[#This Row],[総勤務時間]],"")</f>
        <v/>
      </c>
      <c r="H10" s="102"/>
      <c r="I10" s="90"/>
      <c r="J10" s="90"/>
      <c r="K10" s="90"/>
      <c r="L10" s="90"/>
      <c r="M10" s="90"/>
      <c r="N10" s="90"/>
      <c r="O10" s="90"/>
      <c r="P10" s="86"/>
      <c r="Q10" s="225"/>
      <c r="R10" s="226"/>
      <c r="S10" s="226"/>
      <c r="T10" s="226"/>
      <c r="U10" s="226"/>
      <c r="V10" s="226"/>
      <c r="W10" s="226"/>
      <c r="X10" s="226"/>
      <c r="Y10" s="226"/>
      <c r="Z10" s="226"/>
      <c r="AA10" s="226"/>
      <c r="AB10" s="226"/>
      <c r="AC10" s="226"/>
      <c r="AD10" s="226"/>
      <c r="AE10" s="226"/>
      <c r="AF10" s="226"/>
    </row>
    <row r="11" spans="1:32">
      <c r="A11" s="86"/>
      <c r="B11" s="90"/>
      <c r="C11" s="90"/>
      <c r="D11" s="90"/>
      <c r="E11" s="102"/>
      <c r="F11" s="103"/>
      <c r="G11" s="104" t="str">
        <f>IFERROR(テーブル2[[#This Row],[契約金額]]/テーブル2[[#This Row],[総勤務時間]],"")</f>
        <v/>
      </c>
      <c r="H11" s="102"/>
      <c r="I11" s="90"/>
      <c r="J11" s="90"/>
      <c r="K11" s="90"/>
      <c r="L11" s="90"/>
      <c r="M11" s="90"/>
      <c r="N11" s="90"/>
      <c r="O11" s="90"/>
      <c r="P11" s="86"/>
      <c r="Q11" s="225"/>
      <c r="R11" s="226"/>
      <c r="S11" s="226"/>
      <c r="T11" s="226"/>
      <c r="U11" s="226"/>
      <c r="V11" s="226"/>
      <c r="W11" s="226"/>
      <c r="X11" s="226"/>
      <c r="Y11" s="226"/>
      <c r="Z11" s="226"/>
      <c r="AA11" s="226"/>
      <c r="AB11" s="226"/>
      <c r="AC11" s="226"/>
      <c r="AD11" s="226"/>
      <c r="AE11" s="226"/>
      <c r="AF11" s="226"/>
    </row>
    <row r="12" spans="1:32">
      <c r="A12" s="86"/>
      <c r="B12" s="90"/>
      <c r="C12" s="90"/>
      <c r="D12" s="90"/>
      <c r="E12" s="102"/>
      <c r="F12" s="103"/>
      <c r="G12" s="104" t="str">
        <f>IFERROR(テーブル2[[#This Row],[契約金額]]/テーブル2[[#This Row],[総勤務時間]],"")</f>
        <v/>
      </c>
      <c r="H12" s="102"/>
      <c r="I12" s="90"/>
      <c r="J12" s="90"/>
      <c r="K12" s="90"/>
      <c r="L12" s="90"/>
      <c r="M12" s="90"/>
      <c r="N12" s="90"/>
      <c r="O12" s="90"/>
      <c r="P12" s="86"/>
      <c r="Q12" s="225"/>
      <c r="R12" s="226"/>
      <c r="S12" s="226"/>
      <c r="T12" s="226"/>
      <c r="U12" s="226"/>
      <c r="V12" s="226"/>
      <c r="W12" s="226"/>
      <c r="X12" s="226"/>
      <c r="Y12" s="226"/>
      <c r="Z12" s="226"/>
      <c r="AA12" s="226"/>
      <c r="AB12" s="226"/>
      <c r="AC12" s="226"/>
      <c r="AD12" s="226"/>
      <c r="AE12" s="226"/>
      <c r="AF12" s="226"/>
    </row>
    <row r="13" spans="1:32">
      <c r="A13" s="86"/>
      <c r="B13" s="90"/>
      <c r="C13" s="90"/>
      <c r="D13" s="90"/>
      <c r="E13" s="102"/>
      <c r="F13" s="103"/>
      <c r="G13" s="104" t="str">
        <f>IFERROR(テーブル2[[#This Row],[契約金額]]/テーブル2[[#This Row],[総勤務時間]],"")</f>
        <v/>
      </c>
      <c r="H13" s="102"/>
      <c r="I13" s="90"/>
      <c r="J13" s="90"/>
      <c r="K13" s="90"/>
      <c r="L13" s="90"/>
      <c r="M13" s="90"/>
      <c r="N13" s="90"/>
      <c r="O13" s="90"/>
      <c r="P13" s="86"/>
      <c r="Q13" s="225"/>
      <c r="R13" s="226"/>
      <c r="S13" s="226"/>
      <c r="T13" s="226"/>
      <c r="U13" s="226"/>
      <c r="V13" s="226"/>
      <c r="W13" s="226"/>
      <c r="X13" s="226"/>
      <c r="Y13" s="226"/>
      <c r="Z13" s="226"/>
      <c r="AA13" s="226"/>
      <c r="AB13" s="226"/>
      <c r="AC13" s="226"/>
      <c r="AD13" s="226"/>
      <c r="AE13" s="226"/>
      <c r="AF13" s="226"/>
    </row>
    <row r="14" spans="1:32">
      <c r="A14" s="86"/>
      <c r="B14" s="90"/>
      <c r="C14" s="90"/>
      <c r="D14" s="90"/>
      <c r="E14" s="102"/>
      <c r="F14" s="103"/>
      <c r="G14" s="104" t="str">
        <f>IFERROR(テーブル2[[#This Row],[契約金額]]/テーブル2[[#This Row],[総勤務時間]],"")</f>
        <v/>
      </c>
      <c r="H14" s="102"/>
      <c r="I14" s="90"/>
      <c r="J14" s="90"/>
      <c r="K14" s="90"/>
      <c r="L14" s="90"/>
      <c r="M14" s="90"/>
      <c r="N14" s="90"/>
      <c r="O14" s="90"/>
      <c r="P14" s="86"/>
      <c r="Q14" s="225"/>
      <c r="R14" s="226"/>
      <c r="S14" s="226"/>
      <c r="T14" s="226"/>
      <c r="U14" s="226"/>
      <c r="V14" s="226"/>
      <c r="W14" s="226"/>
      <c r="X14" s="226"/>
      <c r="Y14" s="226"/>
      <c r="Z14" s="226"/>
      <c r="AA14" s="226"/>
      <c r="AB14" s="226"/>
      <c r="AC14" s="226"/>
      <c r="AD14" s="226"/>
      <c r="AE14" s="226"/>
      <c r="AF14" s="226"/>
    </row>
    <row r="15" spans="1:32">
      <c r="A15" s="86"/>
      <c r="B15" s="90"/>
      <c r="C15" s="90"/>
      <c r="D15" s="90"/>
      <c r="E15" s="102"/>
      <c r="F15" s="103"/>
      <c r="G15" s="104" t="str">
        <f>IFERROR(テーブル2[[#This Row],[契約金額]]/テーブル2[[#This Row],[総勤務時間]],"")</f>
        <v/>
      </c>
      <c r="H15" s="102"/>
      <c r="I15" s="90"/>
      <c r="J15" s="90"/>
      <c r="K15" s="90"/>
      <c r="L15" s="90"/>
      <c r="M15" s="90"/>
      <c r="N15" s="90"/>
      <c r="O15" s="90"/>
      <c r="P15" s="86"/>
      <c r="Q15" s="225"/>
      <c r="R15" s="226"/>
      <c r="S15" s="226"/>
      <c r="T15" s="226"/>
      <c r="U15" s="226"/>
      <c r="V15" s="226"/>
      <c r="W15" s="226"/>
      <c r="X15" s="226"/>
      <c r="Y15" s="226"/>
      <c r="Z15" s="226"/>
      <c r="AA15" s="226"/>
      <c r="AB15" s="226"/>
      <c r="AC15" s="226"/>
      <c r="AD15" s="226"/>
      <c r="AE15" s="226"/>
      <c r="AF15" s="226"/>
    </row>
    <row r="16" spans="1:32">
      <c r="A16" s="86"/>
      <c r="B16" s="90"/>
      <c r="C16" s="90"/>
      <c r="D16" s="90"/>
      <c r="E16" s="102"/>
      <c r="F16" s="103"/>
      <c r="G16" s="104" t="str">
        <f>IFERROR(テーブル2[[#This Row],[契約金額]]/テーブル2[[#This Row],[総勤務時間]],"")</f>
        <v/>
      </c>
      <c r="H16" s="102"/>
      <c r="I16" s="90"/>
      <c r="J16" s="90"/>
      <c r="K16" s="90"/>
      <c r="L16" s="90"/>
      <c r="M16" s="90"/>
      <c r="N16" s="90"/>
      <c r="O16" s="90"/>
      <c r="P16" s="86"/>
      <c r="Q16" s="225"/>
      <c r="R16" s="226"/>
      <c r="S16" s="226"/>
      <c r="T16" s="226"/>
      <c r="U16" s="226"/>
      <c r="V16" s="226"/>
      <c r="W16" s="226"/>
      <c r="X16" s="226"/>
      <c r="Y16" s="226"/>
      <c r="Z16" s="226"/>
      <c r="AA16" s="226"/>
      <c r="AB16" s="226"/>
      <c r="AC16" s="226"/>
      <c r="AD16" s="226"/>
      <c r="AE16" s="226"/>
      <c r="AF16" s="226"/>
    </row>
    <row r="17" spans="1:32">
      <c r="A17" s="86"/>
      <c r="B17" s="90"/>
      <c r="C17" s="90"/>
      <c r="D17" s="90"/>
      <c r="E17" s="102"/>
      <c r="F17" s="103"/>
      <c r="G17" s="104" t="str">
        <f>IFERROR(テーブル2[[#This Row],[契約金額]]/テーブル2[[#This Row],[総勤務時間]],"")</f>
        <v/>
      </c>
      <c r="H17" s="102"/>
      <c r="I17" s="90"/>
      <c r="J17" s="90"/>
      <c r="K17" s="90"/>
      <c r="L17" s="90"/>
      <c r="M17" s="90"/>
      <c r="N17" s="90"/>
      <c r="O17" s="90"/>
      <c r="P17" s="86"/>
      <c r="Q17" s="225"/>
      <c r="R17" s="226"/>
      <c r="S17" s="226"/>
      <c r="T17" s="226"/>
      <c r="U17" s="226"/>
      <c r="V17" s="226"/>
      <c r="W17" s="226"/>
      <c r="X17" s="226"/>
      <c r="Y17" s="226"/>
      <c r="Z17" s="226"/>
      <c r="AA17" s="226"/>
      <c r="AB17" s="226"/>
      <c r="AC17" s="226"/>
      <c r="AD17" s="226"/>
      <c r="AE17" s="226"/>
      <c r="AF17" s="226"/>
    </row>
    <row r="18" spans="1:32">
      <c r="A18" s="86"/>
      <c r="B18" s="90"/>
      <c r="C18" s="90"/>
      <c r="D18" s="90"/>
      <c r="E18" s="102"/>
      <c r="F18" s="103"/>
      <c r="G18" s="104" t="str">
        <f>IFERROR(テーブル2[[#This Row],[契約金額]]/テーブル2[[#This Row],[総勤務時間]],"")</f>
        <v/>
      </c>
      <c r="H18" s="102"/>
      <c r="I18" s="90"/>
      <c r="J18" s="90"/>
      <c r="K18" s="90"/>
      <c r="L18" s="90"/>
      <c r="M18" s="90"/>
      <c r="N18" s="90"/>
      <c r="O18" s="90"/>
      <c r="P18" s="86"/>
      <c r="Q18" s="225"/>
      <c r="R18" s="226"/>
      <c r="S18" s="226"/>
      <c r="T18" s="226"/>
      <c r="U18" s="226"/>
      <c r="V18" s="226"/>
      <c r="W18" s="226"/>
      <c r="X18" s="226"/>
      <c r="Y18" s="226"/>
      <c r="Z18" s="226"/>
      <c r="AA18" s="226"/>
      <c r="AB18" s="226"/>
      <c r="AC18" s="226"/>
      <c r="AD18" s="226"/>
      <c r="AE18" s="226"/>
      <c r="AF18" s="226"/>
    </row>
    <row r="19" spans="1:32">
      <c r="A19" s="86"/>
      <c r="B19" s="90"/>
      <c r="C19" s="90"/>
      <c r="D19" s="90"/>
      <c r="E19" s="102"/>
      <c r="F19" s="103"/>
      <c r="G19" s="104" t="str">
        <f>IFERROR(テーブル2[[#This Row],[契約金額]]/テーブル2[[#This Row],[総勤務時間]],"")</f>
        <v/>
      </c>
      <c r="H19" s="102"/>
      <c r="I19" s="90"/>
      <c r="J19" s="90"/>
      <c r="K19" s="90"/>
      <c r="L19" s="90"/>
      <c r="M19" s="90"/>
      <c r="N19" s="90"/>
      <c r="O19" s="90"/>
      <c r="P19" s="86"/>
      <c r="Q19" s="225"/>
      <c r="R19" s="226"/>
      <c r="S19" s="226"/>
      <c r="T19" s="226"/>
      <c r="U19" s="226"/>
      <c r="V19" s="226"/>
      <c r="W19" s="226"/>
      <c r="X19" s="226"/>
      <c r="Y19" s="226"/>
      <c r="Z19" s="226"/>
      <c r="AA19" s="226"/>
      <c r="AB19" s="226"/>
      <c r="AC19" s="226"/>
      <c r="AD19" s="226"/>
      <c r="AE19" s="226"/>
      <c r="AF19" s="226"/>
    </row>
    <row r="20" spans="1:32">
      <c r="A20" s="86"/>
      <c r="B20" s="90"/>
      <c r="C20" s="90"/>
      <c r="D20" s="90"/>
      <c r="E20" s="102"/>
      <c r="F20" s="103"/>
      <c r="G20" s="104" t="str">
        <f>IFERROR(テーブル2[[#This Row],[契約金額]]/テーブル2[[#This Row],[総勤務時間]],"")</f>
        <v/>
      </c>
      <c r="H20" s="102"/>
      <c r="I20" s="90"/>
      <c r="J20" s="90"/>
      <c r="K20" s="90"/>
      <c r="L20" s="90"/>
      <c r="M20" s="90"/>
      <c r="N20" s="90"/>
      <c r="O20" s="90"/>
      <c r="P20" s="86"/>
      <c r="Q20" s="225"/>
      <c r="R20" s="226"/>
      <c r="S20" s="226"/>
      <c r="T20" s="226"/>
      <c r="U20" s="226"/>
      <c r="V20" s="226"/>
      <c r="W20" s="226"/>
      <c r="X20" s="226"/>
      <c r="Y20" s="226"/>
      <c r="Z20" s="226"/>
      <c r="AA20" s="226"/>
      <c r="AB20" s="226"/>
      <c r="AC20" s="226"/>
      <c r="AD20" s="226"/>
      <c r="AE20" s="226"/>
      <c r="AF20" s="226"/>
    </row>
    <row r="21" spans="1:32">
      <c r="A21" s="86"/>
      <c r="B21" s="90"/>
      <c r="C21" s="90"/>
      <c r="D21" s="90"/>
      <c r="E21" s="102"/>
      <c r="F21" s="103"/>
      <c r="G21" s="104" t="str">
        <f>IFERROR(テーブル2[[#This Row],[契約金額]]/テーブル2[[#This Row],[総勤務時間]],"")</f>
        <v/>
      </c>
      <c r="H21" s="102"/>
      <c r="I21" s="90"/>
      <c r="J21" s="90"/>
      <c r="K21" s="90"/>
      <c r="L21" s="90"/>
      <c r="M21" s="90"/>
      <c r="N21" s="90"/>
      <c r="O21" s="90"/>
      <c r="P21" s="86"/>
      <c r="Q21" s="225"/>
      <c r="R21" s="226"/>
      <c r="S21" s="226"/>
      <c r="T21" s="226"/>
      <c r="U21" s="226"/>
      <c r="V21" s="226"/>
      <c r="W21" s="226"/>
      <c r="X21" s="226"/>
      <c r="Y21" s="226"/>
      <c r="Z21" s="226"/>
      <c r="AA21" s="226"/>
      <c r="AB21" s="226"/>
      <c r="AC21" s="226"/>
      <c r="AD21" s="226"/>
      <c r="AE21" s="226"/>
      <c r="AF21" s="226"/>
    </row>
    <row r="22" spans="1:32">
      <c r="A22" s="86"/>
      <c r="B22" s="90"/>
      <c r="C22" s="90"/>
      <c r="D22" s="90"/>
      <c r="E22" s="102"/>
      <c r="F22" s="103"/>
      <c r="G22" s="104" t="str">
        <f>IFERROR(テーブル2[[#This Row],[契約金額]]/テーブル2[[#This Row],[総勤務時間]],"")</f>
        <v/>
      </c>
      <c r="H22" s="102"/>
      <c r="I22" s="90"/>
      <c r="J22" s="90"/>
      <c r="K22" s="90"/>
      <c r="L22" s="90"/>
      <c r="M22" s="90"/>
      <c r="N22" s="90"/>
      <c r="O22" s="90"/>
      <c r="P22" s="86"/>
      <c r="Q22" s="225"/>
      <c r="R22" s="226"/>
      <c r="S22" s="226"/>
      <c r="T22" s="226"/>
      <c r="U22" s="226"/>
      <c r="V22" s="226"/>
      <c r="W22" s="226"/>
      <c r="X22" s="226"/>
      <c r="Y22" s="226"/>
      <c r="Z22" s="226"/>
      <c r="AA22" s="226"/>
      <c r="AB22" s="226"/>
      <c r="AC22" s="226"/>
      <c r="AD22" s="226"/>
      <c r="AE22" s="226"/>
      <c r="AF22" s="226"/>
    </row>
    <row r="23" spans="1:32">
      <c r="A23" s="86"/>
      <c r="B23" s="90"/>
      <c r="C23" s="90"/>
      <c r="D23" s="90"/>
      <c r="E23" s="102"/>
      <c r="F23" s="103"/>
      <c r="G23" s="104" t="str">
        <f>IFERROR(テーブル2[[#This Row],[契約金額]]/テーブル2[[#This Row],[総勤務時間]],"")</f>
        <v/>
      </c>
      <c r="H23" s="102"/>
      <c r="I23" s="90"/>
      <c r="J23" s="90"/>
      <c r="K23" s="90"/>
      <c r="L23" s="90"/>
      <c r="M23" s="90"/>
      <c r="N23" s="90"/>
      <c r="O23" s="90"/>
      <c r="P23" s="86"/>
      <c r="Q23" s="225"/>
      <c r="R23" s="226"/>
      <c r="S23" s="226"/>
      <c r="T23" s="226"/>
      <c r="U23" s="226"/>
      <c r="V23" s="226"/>
      <c r="W23" s="226"/>
      <c r="X23" s="226"/>
      <c r="Y23" s="226"/>
      <c r="Z23" s="226"/>
      <c r="AA23" s="226"/>
      <c r="AB23" s="226"/>
      <c r="AC23" s="226"/>
      <c r="AD23" s="226"/>
      <c r="AE23" s="226"/>
      <c r="AF23" s="226"/>
    </row>
    <row r="24" spans="1:32">
      <c r="A24" s="86"/>
      <c r="B24" s="90"/>
      <c r="C24" s="90"/>
      <c r="D24" s="90"/>
      <c r="E24" s="102"/>
      <c r="F24" s="103"/>
      <c r="G24" s="104" t="str">
        <f>IFERROR(テーブル2[[#This Row],[契約金額]]/テーブル2[[#This Row],[総勤務時間]],"")</f>
        <v/>
      </c>
      <c r="H24" s="102"/>
      <c r="I24" s="90"/>
      <c r="J24" s="90"/>
      <c r="K24" s="90"/>
      <c r="L24" s="90"/>
      <c r="M24" s="90"/>
      <c r="N24" s="90"/>
      <c r="O24" s="90"/>
      <c r="P24" s="86"/>
      <c r="Q24" s="225"/>
      <c r="R24" s="226"/>
      <c r="S24" s="226"/>
      <c r="T24" s="226"/>
      <c r="U24" s="226"/>
      <c r="V24" s="226"/>
      <c r="W24" s="226"/>
      <c r="X24" s="226"/>
      <c r="Y24" s="226"/>
      <c r="Z24" s="226"/>
      <c r="AA24" s="226"/>
      <c r="AB24" s="226"/>
      <c r="AC24" s="226"/>
      <c r="AD24" s="226"/>
      <c r="AE24" s="226"/>
      <c r="AF24" s="226"/>
    </row>
    <row r="25" spans="1:32">
      <c r="A25" s="86"/>
      <c r="B25" s="90"/>
      <c r="C25" s="90"/>
      <c r="D25" s="90"/>
      <c r="E25" s="102"/>
      <c r="F25" s="103"/>
      <c r="G25" s="104" t="str">
        <f>IFERROR(テーブル2[[#This Row],[契約金額]]/テーブル2[[#This Row],[総勤務時間]],"")</f>
        <v/>
      </c>
      <c r="H25" s="102"/>
      <c r="I25" s="90"/>
      <c r="J25" s="90"/>
      <c r="K25" s="90"/>
      <c r="L25" s="90"/>
      <c r="M25" s="90"/>
      <c r="N25" s="90"/>
      <c r="O25" s="90"/>
      <c r="P25" s="86"/>
      <c r="Q25" s="225"/>
      <c r="R25" s="226"/>
      <c r="S25" s="226"/>
      <c r="T25" s="226"/>
      <c r="U25" s="226"/>
      <c r="V25" s="226"/>
      <c r="W25" s="226"/>
      <c r="X25" s="226"/>
      <c r="Y25" s="226"/>
      <c r="Z25" s="226"/>
      <c r="AA25" s="226"/>
      <c r="AB25" s="226"/>
      <c r="AC25" s="226"/>
      <c r="AD25" s="226"/>
      <c r="AE25" s="226"/>
      <c r="AF25" s="226"/>
    </row>
    <row r="26" spans="1:32">
      <c r="A26" s="86"/>
      <c r="B26" s="90"/>
      <c r="C26" s="90"/>
      <c r="D26" s="90"/>
      <c r="E26" s="102"/>
      <c r="F26" s="103"/>
      <c r="G26" s="104" t="str">
        <f>IFERROR(テーブル2[[#This Row],[契約金額]]/テーブル2[[#This Row],[総勤務時間]],"")</f>
        <v/>
      </c>
      <c r="H26" s="102"/>
      <c r="I26" s="90"/>
      <c r="J26" s="90"/>
      <c r="K26" s="90"/>
      <c r="L26" s="90"/>
      <c r="M26" s="90"/>
      <c r="N26" s="90"/>
      <c r="O26" s="90"/>
      <c r="P26" s="86"/>
      <c r="Q26" s="225"/>
      <c r="R26" s="226"/>
      <c r="S26" s="226"/>
      <c r="T26" s="226"/>
      <c r="U26" s="226"/>
      <c r="V26" s="226"/>
      <c r="W26" s="226"/>
      <c r="X26" s="226"/>
      <c r="Y26" s="226"/>
      <c r="Z26" s="226"/>
      <c r="AA26" s="226"/>
      <c r="AB26" s="226"/>
      <c r="AC26" s="226"/>
      <c r="AD26" s="226"/>
      <c r="AE26" s="226"/>
      <c r="AF26" s="226"/>
    </row>
    <row r="27" spans="1:32">
      <c r="A27" s="86"/>
      <c r="B27" s="90"/>
      <c r="C27" s="90"/>
      <c r="D27" s="90"/>
      <c r="E27" s="102"/>
      <c r="F27" s="103"/>
      <c r="G27" s="104" t="str">
        <f>IFERROR(テーブル2[[#This Row],[契約金額]]/テーブル2[[#This Row],[総勤務時間]],"")</f>
        <v/>
      </c>
      <c r="H27" s="102"/>
      <c r="I27" s="90"/>
      <c r="J27" s="90"/>
      <c r="K27" s="90"/>
      <c r="L27" s="90"/>
      <c r="M27" s="90"/>
      <c r="N27" s="90"/>
      <c r="O27" s="90"/>
      <c r="P27" s="86"/>
      <c r="Q27" s="225"/>
      <c r="R27" s="226"/>
      <c r="S27" s="226"/>
      <c r="T27" s="226"/>
      <c r="U27" s="226"/>
      <c r="V27" s="226"/>
      <c r="W27" s="226"/>
      <c r="X27" s="226"/>
      <c r="Y27" s="226"/>
      <c r="Z27" s="226"/>
      <c r="AA27" s="226"/>
      <c r="AB27" s="226"/>
      <c r="AC27" s="226"/>
      <c r="AD27" s="226"/>
      <c r="AE27" s="226"/>
      <c r="AF27" s="226"/>
    </row>
    <row r="28" spans="1:32">
      <c r="A28" s="86"/>
      <c r="B28" s="105"/>
      <c r="C28" s="105"/>
      <c r="D28" s="105"/>
      <c r="E28" s="106">
        <f>SUBTOTAL(109,テーブル2[契約金額])</f>
        <v>0</v>
      </c>
      <c r="F28" s="107">
        <f>SUBTOTAL(109,テーブル2[総勤務時間])</f>
        <v>0</v>
      </c>
      <c r="G28" s="106" t="str">
        <f>IFERROR(テーブル2[[#Totals],[契約金額]]/テーブル2[[#Totals],[総勤務時間]],"")</f>
        <v/>
      </c>
      <c r="H28" s="106">
        <f>SUBTOTAL(109,テーブル2[介護福祉士の数])</f>
        <v>0</v>
      </c>
      <c r="I28" s="105"/>
      <c r="J28" s="86">
        <f>SUBTOTAL(109,テーブル2[対応する医療的ケア児数])</f>
        <v>0</v>
      </c>
      <c r="K28" s="86">
        <f>SUBTOTAL(109,テーブル2[学校生活])</f>
        <v>0</v>
      </c>
      <c r="L28" s="86">
        <f>SUBTOTAL(109,テーブル2[登下校])</f>
        <v>0</v>
      </c>
      <c r="M28" s="86">
        <f>SUBTOTAL(109,テーブル2[校外学習（泊無し）])</f>
        <v>0</v>
      </c>
      <c r="N28" s="86">
        <f>SUBTOTAL(109,テーブル2[校外学習（泊を伴う）])</f>
        <v>0</v>
      </c>
      <c r="O28" s="86">
        <f>SUBTOTAL(109,テーブル2[その他])</f>
        <v>0</v>
      </c>
      <c r="P28" s="86"/>
      <c r="Q28" s="225"/>
      <c r="R28" s="226"/>
      <c r="S28" s="226"/>
      <c r="T28" s="226"/>
      <c r="U28" s="226"/>
      <c r="V28" s="226"/>
      <c r="W28" s="226"/>
      <c r="X28" s="226"/>
      <c r="Y28" s="226"/>
      <c r="Z28" s="226"/>
      <c r="AA28" s="226"/>
      <c r="AB28" s="226"/>
      <c r="AC28" s="226"/>
      <c r="AD28" s="226"/>
      <c r="AE28" s="226"/>
      <c r="AF28" s="226"/>
    </row>
  </sheetData>
  <sheetProtection selectLockedCells="1"/>
  <mergeCells count="4">
    <mergeCell ref="M4:N4"/>
    <mergeCell ref="A1:P1"/>
    <mergeCell ref="Q1:AF1"/>
    <mergeCell ref="Q2:AF28"/>
  </mergeCells>
  <phoneticPr fontId="9"/>
  <dataValidations count="6">
    <dataValidation type="whole" operator="greaterThanOrEqual" allowBlank="1" showInputMessage="1" showErrorMessage="1" sqref="H7:H27 J7:J27" xr:uid="{DC22CEF1-6F3E-41A8-9296-5BAAAC348EDF}">
      <formula1>1</formula1>
    </dataValidation>
    <dataValidation type="whole" operator="greaterThanOrEqual" allowBlank="1" showInputMessage="1" showErrorMessage="1" sqref="K7:O27" xr:uid="{9E1DA0ED-29B6-4CFD-9800-7E13EFD4B746}">
      <formula1>0</formula1>
    </dataValidation>
    <dataValidation type="whole" operator="greaterThan" allowBlank="1" showInputMessage="1" showErrorMessage="1" sqref="E7:E27" xr:uid="{6A0EB55C-B494-4C91-8A76-1622A0FD6A52}">
      <formula1>0</formula1>
    </dataValidation>
    <dataValidation type="decimal" operator="greaterThan" allowBlank="1" showInputMessage="1" showErrorMessage="1" sqref="F7:F27" xr:uid="{174BF2C7-E643-4707-AC2E-0022F2B5262A}">
      <formula1>0</formula1>
    </dataValidation>
    <dataValidation type="list" allowBlank="1" showInputMessage="1" showErrorMessage="1" sqref="C7:C10" xr:uid="{EF7E53D9-FE1A-494E-B47F-C6E2726D8862}">
      <formula1>"医療機関,訪問看護ステーション,その他"</formula1>
    </dataValidation>
    <dataValidation type="list" allowBlank="1" showInputMessage="1" showErrorMessage="1" sqref="C11:C27" xr:uid="{C40AB706-EF28-4E7C-A88E-14A783009E4B}">
      <formula1>"医療機関,訪問看護ステーション,障害者入所施設,その他"</formula1>
    </dataValidation>
  </dataValidations>
  <pageMargins left="0.7" right="0.7" top="0.75" bottom="0.75" header="0.3" footer="0.3"/>
  <pageSetup paperSize="8" scale="33" fitToHeight="0" orientation="landscape" r:id="rId1"/>
  <headerFooter>
    <oddHeader>&amp;L【機密性○（取扱制限）】</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05524-B369-4245-8133-6382AD958AA2}">
  <sheetPr>
    <pageSetUpPr fitToPage="1"/>
  </sheetPr>
  <dimension ref="A1:AF28"/>
  <sheetViews>
    <sheetView view="pageBreakPreview" zoomScale="70" zoomScaleNormal="85" zoomScaleSheetLayoutView="70" workbookViewId="0">
      <selection activeCell="O6" sqref="O6"/>
    </sheetView>
  </sheetViews>
  <sheetFormatPr defaultColWidth="8.75" defaultRowHeight="13.5"/>
  <cols>
    <col min="1" max="1" width="3" style="82" customWidth="1"/>
    <col min="2" max="2" width="17.5" style="82" customWidth="1"/>
    <col min="3" max="3" width="23.25" style="82" bestFit="1" customWidth="1"/>
    <col min="4" max="4" width="16.5" style="82" bestFit="1" customWidth="1"/>
    <col min="5" max="5" width="12" style="83" bestFit="1" customWidth="1"/>
    <col min="6" max="6" width="14.5" style="84" bestFit="1" customWidth="1"/>
    <col min="7" max="7" width="21.25" style="83" customWidth="1"/>
    <col min="8" max="8" width="31.5" style="83" customWidth="1"/>
    <col min="9" max="9" width="43.5" style="82" bestFit="1" customWidth="1"/>
    <col min="10" max="10" width="25.125" style="82" bestFit="1" customWidth="1"/>
    <col min="11" max="11" width="12.25" style="82" bestFit="1" customWidth="1"/>
    <col min="12" max="12" width="10.5" style="82" bestFit="1" customWidth="1"/>
    <col min="13" max="14" width="22.875" style="82" bestFit="1" customWidth="1"/>
    <col min="15" max="15" width="10.5" style="82" bestFit="1" customWidth="1"/>
    <col min="16" max="16" width="3.5" style="82" customWidth="1"/>
    <col min="17" max="17" width="3" style="82" customWidth="1"/>
    <col min="18" max="18" width="17.5" style="82" customWidth="1"/>
    <col min="19" max="19" width="23.25" style="82" bestFit="1" customWidth="1"/>
    <col min="20" max="20" width="16.5" style="82" bestFit="1" customWidth="1"/>
    <col min="21" max="21" width="12" style="82" bestFit="1" customWidth="1"/>
    <col min="22" max="22" width="14.5" style="82" bestFit="1" customWidth="1"/>
    <col min="23" max="23" width="21.25" style="82" customWidth="1"/>
    <col min="24" max="24" width="27.25" style="82" bestFit="1" customWidth="1"/>
    <col min="25" max="25" width="43.5" style="82" bestFit="1" customWidth="1"/>
    <col min="26" max="26" width="25.125" style="82" bestFit="1" customWidth="1"/>
    <col min="27" max="27" width="12.25" style="82" bestFit="1" customWidth="1"/>
    <col min="28" max="28" width="10.5" style="82" bestFit="1" customWidth="1"/>
    <col min="29" max="30" width="22.875" style="82" bestFit="1" customWidth="1"/>
    <col min="31" max="31" width="10.5" style="82" bestFit="1" customWidth="1"/>
    <col min="32" max="16384" width="8.75" style="82"/>
  </cols>
  <sheetData>
    <row r="1" spans="1:32" ht="23.45" customHeight="1" thickBot="1">
      <c r="A1" s="219" t="s">
        <v>0</v>
      </c>
      <c r="B1" s="220"/>
      <c r="C1" s="220"/>
      <c r="D1" s="220"/>
      <c r="E1" s="220"/>
      <c r="F1" s="220"/>
      <c r="G1" s="220"/>
      <c r="H1" s="220"/>
      <c r="I1" s="220"/>
      <c r="J1" s="220"/>
      <c r="K1" s="220"/>
      <c r="L1" s="220"/>
      <c r="M1" s="220"/>
      <c r="N1" s="220"/>
      <c r="O1" s="220"/>
      <c r="P1" s="221"/>
      <c r="Q1" s="219" t="s">
        <v>33</v>
      </c>
      <c r="R1" s="220"/>
      <c r="S1" s="220"/>
      <c r="T1" s="220"/>
      <c r="U1" s="220"/>
      <c r="V1" s="220"/>
      <c r="W1" s="220"/>
      <c r="X1" s="220"/>
      <c r="Y1" s="220"/>
      <c r="Z1" s="220"/>
      <c r="AA1" s="220"/>
      <c r="AB1" s="220"/>
      <c r="AC1" s="220"/>
      <c r="AD1" s="220"/>
      <c r="AE1" s="220"/>
      <c r="AF1" s="221"/>
    </row>
    <row r="2" spans="1:32" ht="12.95" customHeight="1">
      <c r="A2" s="86"/>
      <c r="B2" s="86" t="s">
        <v>141</v>
      </c>
      <c r="C2" s="86"/>
      <c r="D2" s="86"/>
      <c r="E2" s="99"/>
      <c r="F2" s="100"/>
      <c r="G2" s="99"/>
      <c r="H2" s="99"/>
      <c r="I2" s="86"/>
      <c r="J2" s="86"/>
      <c r="K2" s="86"/>
      <c r="L2" s="86"/>
      <c r="M2" s="86"/>
      <c r="N2" s="86"/>
      <c r="O2" s="86"/>
      <c r="P2" s="86"/>
      <c r="Q2" s="222" t="s">
        <v>143</v>
      </c>
      <c r="R2" s="223"/>
      <c r="S2" s="223"/>
      <c r="T2" s="223"/>
      <c r="U2" s="223"/>
      <c r="V2" s="223"/>
      <c r="W2" s="223"/>
      <c r="X2" s="223"/>
      <c r="Y2" s="223"/>
      <c r="Z2" s="223"/>
      <c r="AA2" s="223"/>
      <c r="AB2" s="223"/>
      <c r="AC2" s="223"/>
      <c r="AD2" s="223"/>
      <c r="AE2" s="223"/>
      <c r="AF2" s="223"/>
    </row>
    <row r="3" spans="1:32">
      <c r="A3" s="86"/>
      <c r="B3" s="86"/>
      <c r="C3" s="86"/>
      <c r="D3" s="86"/>
      <c r="E3" s="99"/>
      <c r="F3" s="100"/>
      <c r="G3" s="99"/>
      <c r="H3" s="99"/>
      <c r="I3" s="86"/>
      <c r="J3" s="86"/>
      <c r="K3" s="86"/>
      <c r="L3" s="86"/>
      <c r="M3" s="86"/>
      <c r="N3" s="86"/>
      <c r="O3" s="86"/>
      <c r="P3" s="86"/>
      <c r="Q3" s="225"/>
      <c r="R3" s="226"/>
      <c r="S3" s="226"/>
      <c r="T3" s="226"/>
      <c r="U3" s="226"/>
      <c r="V3" s="226"/>
      <c r="W3" s="226"/>
      <c r="X3" s="226"/>
      <c r="Y3" s="226"/>
      <c r="Z3" s="226"/>
      <c r="AA3" s="226"/>
      <c r="AB3" s="226"/>
      <c r="AC3" s="226"/>
      <c r="AD3" s="226"/>
      <c r="AE3" s="226"/>
      <c r="AF3" s="226"/>
    </row>
    <row r="4" spans="1:32" ht="34.5" customHeight="1">
      <c r="A4" s="86"/>
      <c r="B4" s="86"/>
      <c r="C4" s="86"/>
      <c r="D4" s="86"/>
      <c r="E4" s="99"/>
      <c r="F4" s="100"/>
      <c r="G4" s="99"/>
      <c r="H4" s="99"/>
      <c r="I4" s="86"/>
      <c r="J4" s="86"/>
      <c r="K4" s="86"/>
      <c r="L4" s="86"/>
      <c r="M4" s="216" t="str">
        <f>'[1]（別記２様式１　事業実施計画書）'!H3</f>
        <v>都道府県・市町村・学校法人名</v>
      </c>
      <c r="N4" s="218"/>
      <c r="O4" s="101"/>
      <c r="P4" s="86"/>
      <c r="Q4" s="225"/>
      <c r="R4" s="226"/>
      <c r="S4" s="226"/>
      <c r="T4" s="226"/>
      <c r="U4" s="226"/>
      <c r="V4" s="226"/>
      <c r="W4" s="226"/>
      <c r="X4" s="226"/>
      <c r="Y4" s="226"/>
      <c r="Z4" s="226"/>
      <c r="AA4" s="226"/>
      <c r="AB4" s="226"/>
      <c r="AC4" s="226"/>
      <c r="AD4" s="226"/>
      <c r="AE4" s="226"/>
      <c r="AF4" s="226"/>
    </row>
    <row r="5" spans="1:32">
      <c r="A5" s="86"/>
      <c r="B5" s="86"/>
      <c r="C5" s="86"/>
      <c r="D5" s="86"/>
      <c r="E5" s="99"/>
      <c r="F5" s="100"/>
      <c r="G5" s="99"/>
      <c r="H5" s="99"/>
      <c r="I5" s="86"/>
      <c r="J5" s="86"/>
      <c r="K5" s="86"/>
      <c r="L5" s="86"/>
      <c r="M5" s="86"/>
      <c r="N5" s="86"/>
      <c r="O5" s="86"/>
      <c r="P5" s="86"/>
      <c r="Q5" s="225"/>
      <c r="R5" s="226"/>
      <c r="S5" s="226"/>
      <c r="T5" s="226"/>
      <c r="U5" s="226"/>
      <c r="V5" s="226"/>
      <c r="W5" s="226"/>
      <c r="X5" s="226"/>
      <c r="Y5" s="226"/>
      <c r="Z5" s="226"/>
      <c r="AA5" s="226"/>
      <c r="AB5" s="226"/>
      <c r="AC5" s="226"/>
      <c r="AD5" s="226"/>
      <c r="AE5" s="226"/>
      <c r="AF5" s="226"/>
    </row>
    <row r="6" spans="1:32" ht="12.95" customHeight="1">
      <c r="A6" s="86"/>
      <c r="B6" s="86" t="s">
        <v>126</v>
      </c>
      <c r="C6" s="86" t="s">
        <v>127</v>
      </c>
      <c r="D6" s="86" t="s">
        <v>128</v>
      </c>
      <c r="E6" s="99" t="s">
        <v>129</v>
      </c>
      <c r="F6" s="100" t="s">
        <v>130</v>
      </c>
      <c r="G6" s="99" t="s">
        <v>131</v>
      </c>
      <c r="H6" s="99" t="s">
        <v>142</v>
      </c>
      <c r="I6" s="86" t="s">
        <v>133</v>
      </c>
      <c r="J6" s="86" t="s">
        <v>134</v>
      </c>
      <c r="K6" s="86" t="s">
        <v>135</v>
      </c>
      <c r="L6" s="86" t="s">
        <v>136</v>
      </c>
      <c r="M6" s="86" t="s">
        <v>137</v>
      </c>
      <c r="N6" s="86" t="s">
        <v>138</v>
      </c>
      <c r="O6" s="86" t="s">
        <v>100</v>
      </c>
      <c r="P6" s="86"/>
      <c r="Q6" s="225"/>
      <c r="R6" s="226"/>
      <c r="S6" s="226"/>
      <c r="T6" s="226"/>
      <c r="U6" s="226"/>
      <c r="V6" s="226"/>
      <c r="W6" s="226"/>
      <c r="X6" s="226"/>
      <c r="Y6" s="226"/>
      <c r="Z6" s="226"/>
      <c r="AA6" s="226"/>
      <c r="AB6" s="226"/>
      <c r="AC6" s="226"/>
      <c r="AD6" s="226"/>
      <c r="AE6" s="226"/>
      <c r="AF6" s="226"/>
    </row>
    <row r="7" spans="1:32" ht="12.95" customHeight="1">
      <c r="A7" s="86"/>
      <c r="B7" s="90"/>
      <c r="C7" s="90"/>
      <c r="D7" s="90"/>
      <c r="E7" s="102"/>
      <c r="F7" s="103"/>
      <c r="G7" s="104" t="str">
        <f>IFERROR(テーブル3[[#This Row],[契約金額]]/テーブル3[[#This Row],[総勤務時間]],"")</f>
        <v/>
      </c>
      <c r="H7" s="102"/>
      <c r="I7" s="90"/>
      <c r="J7" s="90"/>
      <c r="K7" s="90"/>
      <c r="L7" s="90"/>
      <c r="M7" s="90"/>
      <c r="N7" s="90"/>
      <c r="O7" s="90"/>
      <c r="P7" s="86"/>
      <c r="Q7" s="225"/>
      <c r="R7" s="226"/>
      <c r="S7" s="226"/>
      <c r="T7" s="226"/>
      <c r="U7" s="226"/>
      <c r="V7" s="226"/>
      <c r="W7" s="226"/>
      <c r="X7" s="226"/>
      <c r="Y7" s="226"/>
      <c r="Z7" s="226"/>
      <c r="AA7" s="226"/>
      <c r="AB7" s="226"/>
      <c r="AC7" s="226"/>
      <c r="AD7" s="226"/>
      <c r="AE7" s="226"/>
      <c r="AF7" s="226"/>
    </row>
    <row r="8" spans="1:32" ht="12.95" customHeight="1">
      <c r="A8" s="86"/>
      <c r="B8" s="90"/>
      <c r="C8" s="90"/>
      <c r="D8" s="90"/>
      <c r="E8" s="102"/>
      <c r="F8" s="103"/>
      <c r="G8" s="104" t="str">
        <f>IFERROR(テーブル3[[#This Row],[契約金額]]/テーブル3[[#This Row],[総勤務時間]],"")</f>
        <v/>
      </c>
      <c r="H8" s="102"/>
      <c r="I8" s="90"/>
      <c r="J8" s="90"/>
      <c r="K8" s="90"/>
      <c r="L8" s="90"/>
      <c r="M8" s="90"/>
      <c r="N8" s="90"/>
      <c r="O8" s="90"/>
      <c r="P8" s="86"/>
      <c r="Q8" s="225"/>
      <c r="R8" s="226"/>
      <c r="S8" s="226"/>
      <c r="T8" s="226"/>
      <c r="U8" s="226"/>
      <c r="V8" s="226"/>
      <c r="W8" s="226"/>
      <c r="X8" s="226"/>
      <c r="Y8" s="226"/>
      <c r="Z8" s="226"/>
      <c r="AA8" s="226"/>
      <c r="AB8" s="226"/>
      <c r="AC8" s="226"/>
      <c r="AD8" s="226"/>
      <c r="AE8" s="226"/>
      <c r="AF8" s="226"/>
    </row>
    <row r="9" spans="1:32" ht="12.95" customHeight="1">
      <c r="A9" s="86"/>
      <c r="B9" s="90"/>
      <c r="C9" s="90"/>
      <c r="D9" s="90"/>
      <c r="E9" s="102"/>
      <c r="F9" s="103"/>
      <c r="G9" s="104" t="str">
        <f>IFERROR(テーブル3[[#This Row],[契約金額]]/テーブル3[[#This Row],[総勤務時間]],"")</f>
        <v/>
      </c>
      <c r="H9" s="102"/>
      <c r="I9" s="90"/>
      <c r="J9" s="90"/>
      <c r="K9" s="90"/>
      <c r="L9" s="90"/>
      <c r="M9" s="90"/>
      <c r="N9" s="90"/>
      <c r="O9" s="90"/>
      <c r="P9" s="86"/>
      <c r="Q9" s="225"/>
      <c r="R9" s="226"/>
      <c r="S9" s="226"/>
      <c r="T9" s="226"/>
      <c r="U9" s="226"/>
      <c r="V9" s="226"/>
      <c r="W9" s="226"/>
      <c r="X9" s="226"/>
      <c r="Y9" s="226"/>
      <c r="Z9" s="226"/>
      <c r="AA9" s="226"/>
      <c r="AB9" s="226"/>
      <c r="AC9" s="226"/>
      <c r="AD9" s="226"/>
      <c r="AE9" s="226"/>
      <c r="AF9" s="226"/>
    </row>
    <row r="10" spans="1:32" ht="12.95" customHeight="1">
      <c r="A10" s="86"/>
      <c r="B10" s="90"/>
      <c r="C10" s="90"/>
      <c r="D10" s="90"/>
      <c r="E10" s="102"/>
      <c r="F10" s="103"/>
      <c r="G10" s="104" t="str">
        <f>IFERROR(テーブル3[[#This Row],[契約金額]]/テーブル3[[#This Row],[総勤務時間]],"")</f>
        <v/>
      </c>
      <c r="H10" s="102"/>
      <c r="I10" s="90"/>
      <c r="J10" s="90"/>
      <c r="K10" s="90"/>
      <c r="L10" s="90"/>
      <c r="M10" s="90"/>
      <c r="N10" s="90"/>
      <c r="O10" s="90"/>
      <c r="P10" s="86"/>
      <c r="Q10" s="225"/>
      <c r="R10" s="226"/>
      <c r="S10" s="226"/>
      <c r="T10" s="226"/>
      <c r="U10" s="226"/>
      <c r="V10" s="226"/>
      <c r="W10" s="226"/>
      <c r="X10" s="226"/>
      <c r="Y10" s="226"/>
      <c r="Z10" s="226"/>
      <c r="AA10" s="226"/>
      <c r="AB10" s="226"/>
      <c r="AC10" s="226"/>
      <c r="AD10" s="226"/>
      <c r="AE10" s="226"/>
      <c r="AF10" s="226"/>
    </row>
    <row r="11" spans="1:32" ht="12.95" customHeight="1">
      <c r="A11" s="86"/>
      <c r="B11" s="90"/>
      <c r="C11" s="90"/>
      <c r="D11" s="90"/>
      <c r="E11" s="102"/>
      <c r="F11" s="103"/>
      <c r="G11" s="104" t="str">
        <f>IFERROR(テーブル3[[#This Row],[契約金額]]/テーブル3[[#This Row],[総勤務時間]],"")</f>
        <v/>
      </c>
      <c r="H11" s="102"/>
      <c r="I11" s="90"/>
      <c r="J11" s="90"/>
      <c r="K11" s="90"/>
      <c r="L11" s="90"/>
      <c r="M11" s="90"/>
      <c r="N11" s="90"/>
      <c r="O11" s="90"/>
      <c r="P11" s="86"/>
      <c r="Q11" s="225"/>
      <c r="R11" s="226"/>
      <c r="S11" s="226"/>
      <c r="T11" s="226"/>
      <c r="U11" s="226"/>
      <c r="V11" s="226"/>
      <c r="W11" s="226"/>
      <c r="X11" s="226"/>
      <c r="Y11" s="226"/>
      <c r="Z11" s="226"/>
      <c r="AA11" s="226"/>
      <c r="AB11" s="226"/>
      <c r="AC11" s="226"/>
      <c r="AD11" s="226"/>
      <c r="AE11" s="226"/>
      <c r="AF11" s="226"/>
    </row>
    <row r="12" spans="1:32" ht="12.95" customHeight="1">
      <c r="A12" s="86"/>
      <c r="B12" s="90"/>
      <c r="C12" s="90"/>
      <c r="D12" s="90"/>
      <c r="E12" s="102"/>
      <c r="F12" s="103"/>
      <c r="G12" s="104" t="str">
        <f>IFERROR(テーブル3[[#This Row],[契約金額]]/テーブル3[[#This Row],[総勤務時間]],"")</f>
        <v/>
      </c>
      <c r="H12" s="102"/>
      <c r="I12" s="90"/>
      <c r="J12" s="90"/>
      <c r="K12" s="90"/>
      <c r="L12" s="90"/>
      <c r="M12" s="90"/>
      <c r="N12" s="90"/>
      <c r="O12" s="90"/>
      <c r="P12" s="86"/>
      <c r="Q12" s="225"/>
      <c r="R12" s="226"/>
      <c r="S12" s="226"/>
      <c r="T12" s="226"/>
      <c r="U12" s="226"/>
      <c r="V12" s="226"/>
      <c r="W12" s="226"/>
      <c r="X12" s="226"/>
      <c r="Y12" s="226"/>
      <c r="Z12" s="226"/>
      <c r="AA12" s="226"/>
      <c r="AB12" s="226"/>
      <c r="AC12" s="226"/>
      <c r="AD12" s="226"/>
      <c r="AE12" s="226"/>
      <c r="AF12" s="226"/>
    </row>
    <row r="13" spans="1:32" ht="12.95" customHeight="1">
      <c r="A13" s="86"/>
      <c r="B13" s="90"/>
      <c r="C13" s="90"/>
      <c r="D13" s="90"/>
      <c r="E13" s="102"/>
      <c r="F13" s="103"/>
      <c r="G13" s="104" t="str">
        <f>IFERROR(テーブル3[[#This Row],[契約金額]]/テーブル3[[#This Row],[総勤務時間]],"")</f>
        <v/>
      </c>
      <c r="H13" s="102"/>
      <c r="I13" s="90"/>
      <c r="J13" s="90"/>
      <c r="K13" s="90"/>
      <c r="L13" s="90"/>
      <c r="M13" s="90"/>
      <c r="N13" s="90"/>
      <c r="O13" s="90"/>
      <c r="P13" s="86"/>
      <c r="Q13" s="225"/>
      <c r="R13" s="226"/>
      <c r="S13" s="226"/>
      <c r="T13" s="226"/>
      <c r="U13" s="226"/>
      <c r="V13" s="226"/>
      <c r="W13" s="226"/>
      <c r="X13" s="226"/>
      <c r="Y13" s="226"/>
      <c r="Z13" s="226"/>
      <c r="AA13" s="226"/>
      <c r="AB13" s="226"/>
      <c r="AC13" s="226"/>
      <c r="AD13" s="226"/>
      <c r="AE13" s="226"/>
      <c r="AF13" s="226"/>
    </row>
    <row r="14" spans="1:32" ht="12.95" customHeight="1">
      <c r="A14" s="86"/>
      <c r="B14" s="90"/>
      <c r="C14" s="90"/>
      <c r="D14" s="90"/>
      <c r="E14" s="102"/>
      <c r="F14" s="103"/>
      <c r="G14" s="104" t="str">
        <f>IFERROR(テーブル3[[#This Row],[契約金額]]/テーブル3[[#This Row],[総勤務時間]],"")</f>
        <v/>
      </c>
      <c r="H14" s="102"/>
      <c r="I14" s="90"/>
      <c r="J14" s="90"/>
      <c r="K14" s="90"/>
      <c r="L14" s="90"/>
      <c r="M14" s="90"/>
      <c r="N14" s="90"/>
      <c r="O14" s="90"/>
      <c r="P14" s="86"/>
      <c r="Q14" s="225"/>
      <c r="R14" s="226"/>
      <c r="S14" s="226"/>
      <c r="T14" s="226"/>
      <c r="U14" s="226"/>
      <c r="V14" s="226"/>
      <c r="W14" s="226"/>
      <c r="X14" s="226"/>
      <c r="Y14" s="226"/>
      <c r="Z14" s="226"/>
      <c r="AA14" s="226"/>
      <c r="AB14" s="226"/>
      <c r="AC14" s="226"/>
      <c r="AD14" s="226"/>
      <c r="AE14" s="226"/>
      <c r="AF14" s="226"/>
    </row>
    <row r="15" spans="1:32" ht="12.95" customHeight="1">
      <c r="A15" s="86"/>
      <c r="B15" s="90"/>
      <c r="C15" s="90"/>
      <c r="D15" s="90"/>
      <c r="E15" s="102"/>
      <c r="F15" s="103"/>
      <c r="G15" s="104" t="str">
        <f>IFERROR(テーブル3[[#This Row],[契約金額]]/テーブル3[[#This Row],[総勤務時間]],"")</f>
        <v/>
      </c>
      <c r="H15" s="102"/>
      <c r="I15" s="90"/>
      <c r="J15" s="90"/>
      <c r="K15" s="90"/>
      <c r="L15" s="90"/>
      <c r="M15" s="90"/>
      <c r="N15" s="90"/>
      <c r="O15" s="90"/>
      <c r="P15" s="86"/>
      <c r="Q15" s="225"/>
      <c r="R15" s="226"/>
      <c r="S15" s="226"/>
      <c r="T15" s="226"/>
      <c r="U15" s="226"/>
      <c r="V15" s="226"/>
      <c r="W15" s="226"/>
      <c r="X15" s="226"/>
      <c r="Y15" s="226"/>
      <c r="Z15" s="226"/>
      <c r="AA15" s="226"/>
      <c r="AB15" s="226"/>
      <c r="AC15" s="226"/>
      <c r="AD15" s="226"/>
      <c r="AE15" s="226"/>
      <c r="AF15" s="226"/>
    </row>
    <row r="16" spans="1:32" ht="12.95" customHeight="1">
      <c r="A16" s="86"/>
      <c r="B16" s="90"/>
      <c r="C16" s="90"/>
      <c r="D16" s="90"/>
      <c r="E16" s="102"/>
      <c r="F16" s="103"/>
      <c r="G16" s="104" t="str">
        <f>IFERROR(テーブル3[[#This Row],[契約金額]]/テーブル3[[#This Row],[総勤務時間]],"")</f>
        <v/>
      </c>
      <c r="H16" s="102"/>
      <c r="I16" s="90"/>
      <c r="J16" s="90"/>
      <c r="K16" s="90"/>
      <c r="L16" s="90"/>
      <c r="M16" s="90"/>
      <c r="N16" s="90"/>
      <c r="O16" s="90"/>
      <c r="P16" s="86"/>
      <c r="Q16" s="225"/>
      <c r="R16" s="226"/>
      <c r="S16" s="226"/>
      <c r="T16" s="226"/>
      <c r="U16" s="226"/>
      <c r="V16" s="226"/>
      <c r="W16" s="226"/>
      <c r="X16" s="226"/>
      <c r="Y16" s="226"/>
      <c r="Z16" s="226"/>
      <c r="AA16" s="226"/>
      <c r="AB16" s="226"/>
      <c r="AC16" s="226"/>
      <c r="AD16" s="226"/>
      <c r="AE16" s="226"/>
      <c r="AF16" s="226"/>
    </row>
    <row r="17" spans="1:32" ht="12.95" customHeight="1">
      <c r="A17" s="86"/>
      <c r="B17" s="90"/>
      <c r="C17" s="90"/>
      <c r="D17" s="90"/>
      <c r="E17" s="102"/>
      <c r="F17" s="103"/>
      <c r="G17" s="104" t="str">
        <f>IFERROR(テーブル3[[#This Row],[契約金額]]/テーブル3[[#This Row],[総勤務時間]],"")</f>
        <v/>
      </c>
      <c r="H17" s="102"/>
      <c r="I17" s="90"/>
      <c r="J17" s="90"/>
      <c r="K17" s="90"/>
      <c r="L17" s="90"/>
      <c r="M17" s="90"/>
      <c r="N17" s="90"/>
      <c r="O17" s="90"/>
      <c r="P17" s="86"/>
      <c r="Q17" s="225"/>
      <c r="R17" s="226"/>
      <c r="S17" s="226"/>
      <c r="T17" s="226"/>
      <c r="U17" s="226"/>
      <c r="V17" s="226"/>
      <c r="W17" s="226"/>
      <c r="X17" s="226"/>
      <c r="Y17" s="226"/>
      <c r="Z17" s="226"/>
      <c r="AA17" s="226"/>
      <c r="AB17" s="226"/>
      <c r="AC17" s="226"/>
      <c r="AD17" s="226"/>
      <c r="AE17" s="226"/>
      <c r="AF17" s="226"/>
    </row>
    <row r="18" spans="1:32" ht="12.95" customHeight="1">
      <c r="A18" s="86"/>
      <c r="B18" s="90"/>
      <c r="C18" s="90"/>
      <c r="D18" s="90"/>
      <c r="E18" s="102"/>
      <c r="F18" s="103"/>
      <c r="G18" s="104" t="str">
        <f>IFERROR(テーブル3[[#This Row],[契約金額]]/テーブル3[[#This Row],[総勤務時間]],"")</f>
        <v/>
      </c>
      <c r="H18" s="102"/>
      <c r="I18" s="90"/>
      <c r="J18" s="90"/>
      <c r="K18" s="90"/>
      <c r="L18" s="90"/>
      <c r="M18" s="90"/>
      <c r="N18" s="90"/>
      <c r="O18" s="90"/>
      <c r="P18" s="86"/>
      <c r="Q18" s="225"/>
      <c r="R18" s="226"/>
      <c r="S18" s="226"/>
      <c r="T18" s="226"/>
      <c r="U18" s="226"/>
      <c r="V18" s="226"/>
      <c r="W18" s="226"/>
      <c r="X18" s="226"/>
      <c r="Y18" s="226"/>
      <c r="Z18" s="226"/>
      <c r="AA18" s="226"/>
      <c r="AB18" s="226"/>
      <c r="AC18" s="226"/>
      <c r="AD18" s="226"/>
      <c r="AE18" s="226"/>
      <c r="AF18" s="226"/>
    </row>
    <row r="19" spans="1:32" ht="12.95" customHeight="1">
      <c r="A19" s="86"/>
      <c r="B19" s="90"/>
      <c r="C19" s="90"/>
      <c r="D19" s="90"/>
      <c r="E19" s="102"/>
      <c r="F19" s="103"/>
      <c r="G19" s="104" t="str">
        <f>IFERROR(テーブル3[[#This Row],[契約金額]]/テーブル3[[#This Row],[総勤務時間]],"")</f>
        <v/>
      </c>
      <c r="H19" s="102"/>
      <c r="I19" s="90"/>
      <c r="J19" s="90"/>
      <c r="K19" s="90"/>
      <c r="L19" s="90"/>
      <c r="M19" s="90"/>
      <c r="N19" s="90"/>
      <c r="O19" s="90"/>
      <c r="P19" s="86"/>
      <c r="Q19" s="225"/>
      <c r="R19" s="226"/>
      <c r="S19" s="226"/>
      <c r="T19" s="226"/>
      <c r="U19" s="226"/>
      <c r="V19" s="226"/>
      <c r="W19" s="226"/>
      <c r="X19" s="226"/>
      <c r="Y19" s="226"/>
      <c r="Z19" s="226"/>
      <c r="AA19" s="226"/>
      <c r="AB19" s="226"/>
      <c r="AC19" s="226"/>
      <c r="AD19" s="226"/>
      <c r="AE19" s="226"/>
      <c r="AF19" s="226"/>
    </row>
    <row r="20" spans="1:32" ht="12.95" customHeight="1">
      <c r="A20" s="86"/>
      <c r="B20" s="90"/>
      <c r="C20" s="90"/>
      <c r="D20" s="90"/>
      <c r="E20" s="102"/>
      <c r="F20" s="103"/>
      <c r="G20" s="104" t="str">
        <f>IFERROR(テーブル3[[#This Row],[契約金額]]/テーブル3[[#This Row],[総勤務時間]],"")</f>
        <v/>
      </c>
      <c r="H20" s="102"/>
      <c r="I20" s="90"/>
      <c r="J20" s="90"/>
      <c r="K20" s="90"/>
      <c r="L20" s="90"/>
      <c r="M20" s="90"/>
      <c r="N20" s="90"/>
      <c r="O20" s="90"/>
      <c r="P20" s="86"/>
      <c r="Q20" s="225"/>
      <c r="R20" s="226"/>
      <c r="S20" s="226"/>
      <c r="T20" s="226"/>
      <c r="U20" s="226"/>
      <c r="V20" s="226"/>
      <c r="W20" s="226"/>
      <c r="X20" s="226"/>
      <c r="Y20" s="226"/>
      <c r="Z20" s="226"/>
      <c r="AA20" s="226"/>
      <c r="AB20" s="226"/>
      <c r="AC20" s="226"/>
      <c r="AD20" s="226"/>
      <c r="AE20" s="226"/>
      <c r="AF20" s="226"/>
    </row>
    <row r="21" spans="1:32" ht="12.95" customHeight="1">
      <c r="A21" s="86"/>
      <c r="B21" s="90"/>
      <c r="C21" s="90"/>
      <c r="D21" s="90"/>
      <c r="E21" s="102"/>
      <c r="F21" s="103"/>
      <c r="G21" s="104" t="str">
        <f>IFERROR(テーブル3[[#This Row],[契約金額]]/テーブル3[[#This Row],[総勤務時間]],"")</f>
        <v/>
      </c>
      <c r="H21" s="102"/>
      <c r="I21" s="90"/>
      <c r="J21" s="90"/>
      <c r="K21" s="90"/>
      <c r="L21" s="90"/>
      <c r="M21" s="90"/>
      <c r="N21" s="90"/>
      <c r="O21" s="90"/>
      <c r="P21" s="86"/>
      <c r="Q21" s="225"/>
      <c r="R21" s="226"/>
      <c r="S21" s="226"/>
      <c r="T21" s="226"/>
      <c r="U21" s="226"/>
      <c r="V21" s="226"/>
      <c r="W21" s="226"/>
      <c r="X21" s="226"/>
      <c r="Y21" s="226"/>
      <c r="Z21" s="226"/>
      <c r="AA21" s="226"/>
      <c r="AB21" s="226"/>
      <c r="AC21" s="226"/>
      <c r="AD21" s="226"/>
      <c r="AE21" s="226"/>
      <c r="AF21" s="226"/>
    </row>
    <row r="22" spans="1:32" ht="12.95" customHeight="1">
      <c r="A22" s="86"/>
      <c r="B22" s="90"/>
      <c r="C22" s="90"/>
      <c r="D22" s="90"/>
      <c r="E22" s="102"/>
      <c r="F22" s="103"/>
      <c r="G22" s="104" t="str">
        <f>IFERROR(テーブル3[[#This Row],[契約金額]]/テーブル3[[#This Row],[総勤務時間]],"")</f>
        <v/>
      </c>
      <c r="H22" s="102"/>
      <c r="I22" s="90"/>
      <c r="J22" s="90"/>
      <c r="K22" s="90"/>
      <c r="L22" s="90"/>
      <c r="M22" s="90"/>
      <c r="N22" s="90"/>
      <c r="O22" s="90"/>
      <c r="P22" s="86"/>
      <c r="Q22" s="225"/>
      <c r="R22" s="226"/>
      <c r="S22" s="226"/>
      <c r="T22" s="226"/>
      <c r="U22" s="226"/>
      <c r="V22" s="226"/>
      <c r="W22" s="226"/>
      <c r="X22" s="226"/>
      <c r="Y22" s="226"/>
      <c r="Z22" s="226"/>
      <c r="AA22" s="226"/>
      <c r="AB22" s="226"/>
      <c r="AC22" s="226"/>
      <c r="AD22" s="226"/>
      <c r="AE22" s="226"/>
      <c r="AF22" s="226"/>
    </row>
    <row r="23" spans="1:32" ht="12.95" customHeight="1">
      <c r="A23" s="86"/>
      <c r="B23" s="90"/>
      <c r="C23" s="90"/>
      <c r="D23" s="90"/>
      <c r="E23" s="102"/>
      <c r="F23" s="103"/>
      <c r="G23" s="104" t="str">
        <f>IFERROR(テーブル3[[#This Row],[契約金額]]/テーブル3[[#This Row],[総勤務時間]],"")</f>
        <v/>
      </c>
      <c r="H23" s="102"/>
      <c r="I23" s="90"/>
      <c r="J23" s="90"/>
      <c r="K23" s="90"/>
      <c r="L23" s="90"/>
      <c r="M23" s="90"/>
      <c r="N23" s="90"/>
      <c r="O23" s="90"/>
      <c r="P23" s="86"/>
      <c r="Q23" s="225"/>
      <c r="R23" s="226"/>
      <c r="S23" s="226"/>
      <c r="T23" s="226"/>
      <c r="U23" s="226"/>
      <c r="V23" s="226"/>
      <c r="W23" s="226"/>
      <c r="X23" s="226"/>
      <c r="Y23" s="226"/>
      <c r="Z23" s="226"/>
      <c r="AA23" s="226"/>
      <c r="AB23" s="226"/>
      <c r="AC23" s="226"/>
      <c r="AD23" s="226"/>
      <c r="AE23" s="226"/>
      <c r="AF23" s="226"/>
    </row>
    <row r="24" spans="1:32" ht="12.95" customHeight="1">
      <c r="A24" s="86"/>
      <c r="B24" s="90"/>
      <c r="C24" s="90"/>
      <c r="D24" s="90"/>
      <c r="E24" s="102"/>
      <c r="F24" s="103"/>
      <c r="G24" s="104" t="str">
        <f>IFERROR(テーブル3[[#This Row],[契約金額]]/テーブル3[[#This Row],[総勤務時間]],"")</f>
        <v/>
      </c>
      <c r="H24" s="102"/>
      <c r="I24" s="90"/>
      <c r="J24" s="90"/>
      <c r="K24" s="90"/>
      <c r="L24" s="90"/>
      <c r="M24" s="90"/>
      <c r="N24" s="90"/>
      <c r="O24" s="90"/>
      <c r="P24" s="86"/>
      <c r="Q24" s="225"/>
      <c r="R24" s="226"/>
      <c r="S24" s="226"/>
      <c r="T24" s="226"/>
      <c r="U24" s="226"/>
      <c r="V24" s="226"/>
      <c r="W24" s="226"/>
      <c r="X24" s="226"/>
      <c r="Y24" s="226"/>
      <c r="Z24" s="226"/>
      <c r="AA24" s="226"/>
      <c r="AB24" s="226"/>
      <c r="AC24" s="226"/>
      <c r="AD24" s="226"/>
      <c r="AE24" s="226"/>
      <c r="AF24" s="226"/>
    </row>
    <row r="25" spans="1:32" ht="12.95" customHeight="1">
      <c r="A25" s="86"/>
      <c r="B25" s="90"/>
      <c r="C25" s="90"/>
      <c r="D25" s="90"/>
      <c r="E25" s="102"/>
      <c r="F25" s="103"/>
      <c r="G25" s="104" t="str">
        <f>IFERROR(テーブル3[[#This Row],[契約金額]]/テーブル3[[#This Row],[総勤務時間]],"")</f>
        <v/>
      </c>
      <c r="H25" s="102"/>
      <c r="I25" s="90"/>
      <c r="J25" s="90"/>
      <c r="K25" s="90"/>
      <c r="L25" s="90"/>
      <c r="M25" s="90"/>
      <c r="N25" s="90"/>
      <c r="O25" s="90"/>
      <c r="P25" s="86"/>
      <c r="Q25" s="225"/>
      <c r="R25" s="226"/>
      <c r="S25" s="226"/>
      <c r="T25" s="226"/>
      <c r="U25" s="226"/>
      <c r="V25" s="226"/>
      <c r="W25" s="226"/>
      <c r="X25" s="226"/>
      <c r="Y25" s="226"/>
      <c r="Z25" s="226"/>
      <c r="AA25" s="226"/>
      <c r="AB25" s="226"/>
      <c r="AC25" s="226"/>
      <c r="AD25" s="226"/>
      <c r="AE25" s="226"/>
      <c r="AF25" s="226"/>
    </row>
    <row r="26" spans="1:32" ht="12.95" customHeight="1">
      <c r="A26" s="86"/>
      <c r="B26" s="90"/>
      <c r="C26" s="90"/>
      <c r="D26" s="90"/>
      <c r="E26" s="102"/>
      <c r="F26" s="103"/>
      <c r="G26" s="104" t="str">
        <f>IFERROR(テーブル3[[#This Row],[契約金額]]/テーブル3[[#This Row],[総勤務時間]],"")</f>
        <v/>
      </c>
      <c r="H26" s="102"/>
      <c r="I26" s="90"/>
      <c r="J26" s="90"/>
      <c r="K26" s="90"/>
      <c r="L26" s="90"/>
      <c r="M26" s="90"/>
      <c r="N26" s="90"/>
      <c r="O26" s="90"/>
      <c r="P26" s="86"/>
      <c r="Q26" s="225"/>
      <c r="R26" s="226"/>
      <c r="S26" s="226"/>
      <c r="T26" s="226"/>
      <c r="U26" s="226"/>
      <c r="V26" s="226"/>
      <c r="W26" s="226"/>
      <c r="X26" s="226"/>
      <c r="Y26" s="226"/>
      <c r="Z26" s="226"/>
      <c r="AA26" s="226"/>
      <c r="AB26" s="226"/>
      <c r="AC26" s="226"/>
      <c r="AD26" s="226"/>
      <c r="AE26" s="226"/>
      <c r="AF26" s="226"/>
    </row>
    <row r="27" spans="1:32" ht="12.95" customHeight="1">
      <c r="A27" s="86"/>
      <c r="B27" s="90"/>
      <c r="C27" s="90"/>
      <c r="D27" s="90"/>
      <c r="E27" s="102"/>
      <c r="F27" s="103"/>
      <c r="G27" s="104" t="str">
        <f>IFERROR(テーブル3[[#This Row],[契約金額]]/テーブル3[[#This Row],[総勤務時間]],"")</f>
        <v/>
      </c>
      <c r="H27" s="102"/>
      <c r="I27" s="90"/>
      <c r="J27" s="90"/>
      <c r="K27" s="90"/>
      <c r="L27" s="90"/>
      <c r="M27" s="90"/>
      <c r="N27" s="90"/>
      <c r="O27" s="90"/>
      <c r="P27" s="86"/>
      <c r="Q27" s="225"/>
      <c r="R27" s="226"/>
      <c r="S27" s="226"/>
      <c r="T27" s="226"/>
      <c r="U27" s="226"/>
      <c r="V27" s="226"/>
      <c r="W27" s="226"/>
      <c r="X27" s="226"/>
      <c r="Y27" s="226"/>
      <c r="Z27" s="226"/>
      <c r="AA27" s="226"/>
      <c r="AB27" s="226"/>
      <c r="AC27" s="226"/>
      <c r="AD27" s="226"/>
      <c r="AE27" s="226"/>
      <c r="AF27" s="226"/>
    </row>
    <row r="28" spans="1:32" ht="12.95" customHeight="1">
      <c r="A28" s="86"/>
      <c r="B28" s="105"/>
      <c r="C28" s="105"/>
      <c r="D28" s="105"/>
      <c r="E28" s="106">
        <f>SUBTOTAL(109,テーブル3[契約金額])</f>
        <v>0</v>
      </c>
      <c r="F28" s="107">
        <f>SUBTOTAL(109,テーブル3[総勤務時間])</f>
        <v>0</v>
      </c>
      <c r="G28" s="106" t="str">
        <f>IFERROR(テーブル3[[#Totals],[契約金額]]/テーブル3[[#Totals],[総勤務時間]],"")</f>
        <v/>
      </c>
      <c r="H28" s="106">
        <f>SUBTOTAL(109,テーブル3[認定特定行為業務従事者の数])</f>
        <v>0</v>
      </c>
      <c r="I28" s="105"/>
      <c r="J28" s="86">
        <f>SUBTOTAL(109,テーブル3[対応する医療的ケア児数])</f>
        <v>0</v>
      </c>
      <c r="K28" s="86">
        <f>SUBTOTAL(109,テーブル3[学校生活])</f>
        <v>0</v>
      </c>
      <c r="L28" s="86">
        <f>SUBTOTAL(109,テーブル3[登下校])</f>
        <v>0</v>
      </c>
      <c r="M28" s="86">
        <f>SUBTOTAL(109,テーブル3[校外学習（泊無し）])</f>
        <v>0</v>
      </c>
      <c r="N28" s="86">
        <f>SUBTOTAL(109,テーブル3[校外学習（泊を伴う）])</f>
        <v>0</v>
      </c>
      <c r="O28" s="86">
        <f>SUBTOTAL(109,テーブル3[その他])</f>
        <v>0</v>
      </c>
      <c r="P28" s="86"/>
      <c r="Q28" s="225"/>
      <c r="R28" s="226"/>
      <c r="S28" s="226"/>
      <c r="T28" s="226"/>
      <c r="U28" s="226"/>
      <c r="V28" s="226"/>
      <c r="W28" s="226"/>
      <c r="X28" s="226"/>
      <c r="Y28" s="226"/>
      <c r="Z28" s="226"/>
      <c r="AA28" s="226"/>
      <c r="AB28" s="226"/>
      <c r="AC28" s="226"/>
      <c r="AD28" s="226"/>
      <c r="AE28" s="226"/>
      <c r="AF28" s="226"/>
    </row>
  </sheetData>
  <sheetProtection selectLockedCells="1"/>
  <mergeCells count="4">
    <mergeCell ref="M4:N4"/>
    <mergeCell ref="A1:P1"/>
    <mergeCell ref="Q1:AF1"/>
    <mergeCell ref="Q2:AF28"/>
  </mergeCells>
  <phoneticPr fontId="9"/>
  <dataValidations count="6">
    <dataValidation type="whole" operator="greaterThanOrEqual" allowBlank="1" showInputMessage="1" showErrorMessage="1" sqref="K7:O27" xr:uid="{7A177C62-CF42-49C3-A94F-86CBE244387F}">
      <formula1>0</formula1>
    </dataValidation>
    <dataValidation type="whole" operator="greaterThanOrEqual" allowBlank="1" showInputMessage="1" showErrorMessage="1" sqref="H7:H27 J7:J27" xr:uid="{A25425BB-126B-44FE-95B4-57883A1A1B36}">
      <formula1>1</formula1>
    </dataValidation>
    <dataValidation type="decimal" operator="greaterThan" allowBlank="1" showInputMessage="1" showErrorMessage="1" sqref="F7:F27" xr:uid="{DD004BF6-788D-46D7-91DF-6D1D9A4A63C3}">
      <formula1>0</formula1>
    </dataValidation>
    <dataValidation type="whole" operator="greaterThan" allowBlank="1" showInputMessage="1" showErrorMessage="1" sqref="E7:E27" xr:uid="{CD214445-1D82-4921-86A6-6E2936ACA5FD}">
      <formula1>0</formula1>
    </dataValidation>
    <dataValidation type="list" allowBlank="1" showInputMessage="1" showErrorMessage="1" sqref="C11:C27" xr:uid="{86A1163E-4B84-4EB8-AD8C-4D67B24B83A4}">
      <formula1>"医療機関,訪問看護ステーション,障害者入所施設,その他"</formula1>
    </dataValidation>
    <dataValidation type="list" allowBlank="1" showInputMessage="1" showErrorMessage="1" sqref="C7:C10" xr:uid="{DD5E2213-52E4-4EED-B729-C5B704EB1D89}">
      <formula1>"医療機関,訪問看護ステーション,その他"</formula1>
    </dataValidation>
  </dataValidations>
  <pageMargins left="0.7" right="0.7" top="0.75" bottom="0.75" header="0.3" footer="0.3"/>
  <pageSetup paperSize="8" scale="33" fitToHeight="0" orientation="landscape" r:id="rId1"/>
  <headerFooter>
    <oddHeader>&amp;L【機密性○（取扱制限）】</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4C2C-5DBC-466A-A168-4A2A50F3D8DC}">
  <sheetPr>
    <tabColor theme="4" tint="0.79998168889431442"/>
    <pageSetUpPr fitToPage="1"/>
  </sheetPr>
  <dimension ref="A1:U107"/>
  <sheetViews>
    <sheetView view="pageBreakPreview" zoomScale="55" zoomScaleNormal="100" zoomScaleSheetLayoutView="55" workbookViewId="0">
      <selection activeCell="B2" sqref="B2"/>
    </sheetView>
  </sheetViews>
  <sheetFormatPr defaultRowHeight="13.5"/>
  <cols>
    <col min="1" max="1" width="1.875" style="2" customWidth="1"/>
    <col min="2" max="2" width="29.125" style="2" customWidth="1"/>
    <col min="3" max="4" width="27.625" style="2" customWidth="1"/>
    <col min="5" max="9" width="23.875" style="2" customWidth="1"/>
    <col min="10" max="10" width="23.5" style="2" customWidth="1"/>
    <col min="11" max="12" width="1.875" style="2" customWidth="1"/>
    <col min="13" max="13" width="33.5" style="2" customWidth="1"/>
    <col min="14" max="16" width="26.5" style="2" customWidth="1"/>
    <col min="17" max="17" width="35.125" style="2" customWidth="1"/>
    <col min="18" max="18" width="36.5" style="2" customWidth="1"/>
    <col min="19" max="20" width="26.5" style="2" customWidth="1"/>
    <col min="21" max="21" width="1.875" style="2" customWidth="1"/>
    <col min="22" max="238" width="8.75" style="2"/>
    <col min="239" max="240" width="1.875" style="2" customWidth="1"/>
    <col min="241" max="241" width="14.5" style="2" customWidth="1"/>
    <col min="242" max="242" width="27.125" style="2" customWidth="1"/>
    <col min="243" max="244" width="18" style="2" customWidth="1"/>
    <col min="245" max="245" width="20.125" style="2" customWidth="1"/>
    <col min="246" max="246" width="4" style="2" customWidth="1"/>
    <col min="247" max="494" width="8.75" style="2"/>
    <col min="495" max="496" width="1.875" style="2" customWidth="1"/>
    <col min="497" max="497" width="14.5" style="2" customWidth="1"/>
    <col min="498" max="498" width="27.125" style="2" customWidth="1"/>
    <col min="499" max="500" width="18" style="2" customWidth="1"/>
    <col min="501" max="501" width="20.125" style="2" customWidth="1"/>
    <col min="502" max="502" width="4" style="2" customWidth="1"/>
    <col min="503" max="750" width="8.75" style="2"/>
    <col min="751" max="752" width="1.875" style="2" customWidth="1"/>
    <col min="753" max="753" width="14.5" style="2" customWidth="1"/>
    <col min="754" max="754" width="27.125" style="2" customWidth="1"/>
    <col min="755" max="756" width="18" style="2" customWidth="1"/>
    <col min="757" max="757" width="20.125" style="2" customWidth="1"/>
    <col min="758" max="758" width="4" style="2" customWidth="1"/>
    <col min="759" max="1006" width="8.75" style="2"/>
    <col min="1007" max="1008" width="1.875" style="2" customWidth="1"/>
    <col min="1009" max="1009" width="14.5" style="2" customWidth="1"/>
    <col min="1010" max="1010" width="27.125" style="2" customWidth="1"/>
    <col min="1011" max="1012" width="18" style="2" customWidth="1"/>
    <col min="1013" max="1013" width="20.125" style="2" customWidth="1"/>
    <col min="1014" max="1014" width="4" style="2" customWidth="1"/>
    <col min="1015" max="1262" width="8.75" style="2"/>
    <col min="1263" max="1264" width="1.875" style="2" customWidth="1"/>
    <col min="1265" max="1265" width="14.5" style="2" customWidth="1"/>
    <col min="1266" max="1266" width="27.125" style="2" customWidth="1"/>
    <col min="1267" max="1268" width="18" style="2" customWidth="1"/>
    <col min="1269" max="1269" width="20.125" style="2" customWidth="1"/>
    <col min="1270" max="1270" width="4" style="2" customWidth="1"/>
    <col min="1271" max="1518" width="8.75" style="2"/>
    <col min="1519" max="1520" width="1.875" style="2" customWidth="1"/>
    <col min="1521" max="1521" width="14.5" style="2" customWidth="1"/>
    <col min="1522" max="1522" width="27.125" style="2" customWidth="1"/>
    <col min="1523" max="1524" width="18" style="2" customWidth="1"/>
    <col min="1525" max="1525" width="20.125" style="2" customWidth="1"/>
    <col min="1526" max="1526" width="4" style="2" customWidth="1"/>
    <col min="1527" max="1774" width="8.75" style="2"/>
    <col min="1775" max="1776" width="1.875" style="2" customWidth="1"/>
    <col min="1777" max="1777" width="14.5" style="2" customWidth="1"/>
    <col min="1778" max="1778" width="27.125" style="2" customWidth="1"/>
    <col min="1779" max="1780" width="18" style="2" customWidth="1"/>
    <col min="1781" max="1781" width="20.125" style="2" customWidth="1"/>
    <col min="1782" max="1782" width="4" style="2" customWidth="1"/>
    <col min="1783" max="2030" width="8.75" style="2"/>
    <col min="2031" max="2032" width="1.875" style="2" customWidth="1"/>
    <col min="2033" max="2033" width="14.5" style="2" customWidth="1"/>
    <col min="2034" max="2034" width="27.125" style="2" customWidth="1"/>
    <col min="2035" max="2036" width="18" style="2" customWidth="1"/>
    <col min="2037" max="2037" width="20.125" style="2" customWidth="1"/>
    <col min="2038" max="2038" width="4" style="2" customWidth="1"/>
    <col min="2039" max="2286" width="8.75" style="2"/>
    <col min="2287" max="2288" width="1.875" style="2" customWidth="1"/>
    <col min="2289" max="2289" width="14.5" style="2" customWidth="1"/>
    <col min="2290" max="2290" width="27.125" style="2" customWidth="1"/>
    <col min="2291" max="2292" width="18" style="2" customWidth="1"/>
    <col min="2293" max="2293" width="20.125" style="2" customWidth="1"/>
    <col min="2294" max="2294" width="4" style="2" customWidth="1"/>
    <col min="2295" max="2542" width="8.75" style="2"/>
    <col min="2543" max="2544" width="1.875" style="2" customWidth="1"/>
    <col min="2545" max="2545" width="14.5" style="2" customWidth="1"/>
    <col min="2546" max="2546" width="27.125" style="2" customWidth="1"/>
    <col min="2547" max="2548" width="18" style="2" customWidth="1"/>
    <col min="2549" max="2549" width="20.125" style="2" customWidth="1"/>
    <col min="2550" max="2550" width="4" style="2" customWidth="1"/>
    <col min="2551" max="2798" width="8.75" style="2"/>
    <col min="2799" max="2800" width="1.875" style="2" customWidth="1"/>
    <col min="2801" max="2801" width="14.5" style="2" customWidth="1"/>
    <col min="2802" max="2802" width="27.125" style="2" customWidth="1"/>
    <col min="2803" max="2804" width="18" style="2" customWidth="1"/>
    <col min="2805" max="2805" width="20.125" style="2" customWidth="1"/>
    <col min="2806" max="2806" width="4" style="2" customWidth="1"/>
    <col min="2807" max="3054" width="8.75" style="2"/>
    <col min="3055" max="3056" width="1.875" style="2" customWidth="1"/>
    <col min="3057" max="3057" width="14.5" style="2" customWidth="1"/>
    <col min="3058" max="3058" width="27.125" style="2" customWidth="1"/>
    <col min="3059" max="3060" width="18" style="2" customWidth="1"/>
    <col min="3061" max="3061" width="20.125" style="2" customWidth="1"/>
    <col min="3062" max="3062" width="4" style="2" customWidth="1"/>
    <col min="3063" max="3310" width="8.75" style="2"/>
    <col min="3311" max="3312" width="1.875" style="2" customWidth="1"/>
    <col min="3313" max="3313" width="14.5" style="2" customWidth="1"/>
    <col min="3314" max="3314" width="27.125" style="2" customWidth="1"/>
    <col min="3315" max="3316" width="18" style="2" customWidth="1"/>
    <col min="3317" max="3317" width="20.125" style="2" customWidth="1"/>
    <col min="3318" max="3318" width="4" style="2" customWidth="1"/>
    <col min="3319" max="3566" width="8.75" style="2"/>
    <col min="3567" max="3568" width="1.875" style="2" customWidth="1"/>
    <col min="3569" max="3569" width="14.5" style="2" customWidth="1"/>
    <col min="3570" max="3570" width="27.125" style="2" customWidth="1"/>
    <col min="3571" max="3572" width="18" style="2" customWidth="1"/>
    <col min="3573" max="3573" width="20.125" style="2" customWidth="1"/>
    <col min="3574" max="3574" width="4" style="2" customWidth="1"/>
    <col min="3575" max="3822" width="8.75" style="2"/>
    <col min="3823" max="3824" width="1.875" style="2" customWidth="1"/>
    <col min="3825" max="3825" width="14.5" style="2" customWidth="1"/>
    <col min="3826" max="3826" width="27.125" style="2" customWidth="1"/>
    <col min="3827" max="3828" width="18" style="2" customWidth="1"/>
    <col min="3829" max="3829" width="20.125" style="2" customWidth="1"/>
    <col min="3830" max="3830" width="4" style="2" customWidth="1"/>
    <col min="3831" max="4078" width="8.75" style="2"/>
    <col min="4079" max="4080" width="1.875" style="2" customWidth="1"/>
    <col min="4081" max="4081" width="14.5" style="2" customWidth="1"/>
    <col min="4082" max="4082" width="27.125" style="2" customWidth="1"/>
    <col min="4083" max="4084" width="18" style="2" customWidth="1"/>
    <col min="4085" max="4085" width="20.125" style="2" customWidth="1"/>
    <col min="4086" max="4086" width="4" style="2" customWidth="1"/>
    <col min="4087" max="4334" width="8.75" style="2"/>
    <col min="4335" max="4336" width="1.875" style="2" customWidth="1"/>
    <col min="4337" max="4337" width="14.5" style="2" customWidth="1"/>
    <col min="4338" max="4338" width="27.125" style="2" customWidth="1"/>
    <col min="4339" max="4340" width="18" style="2" customWidth="1"/>
    <col min="4341" max="4341" width="20.125" style="2" customWidth="1"/>
    <col min="4342" max="4342" width="4" style="2" customWidth="1"/>
    <col min="4343" max="4590" width="8.75" style="2"/>
    <col min="4591" max="4592" width="1.875" style="2" customWidth="1"/>
    <col min="4593" max="4593" width="14.5" style="2" customWidth="1"/>
    <col min="4594" max="4594" width="27.125" style="2" customWidth="1"/>
    <col min="4595" max="4596" width="18" style="2" customWidth="1"/>
    <col min="4597" max="4597" width="20.125" style="2" customWidth="1"/>
    <col min="4598" max="4598" width="4" style="2" customWidth="1"/>
    <col min="4599" max="4846" width="8.75" style="2"/>
    <col min="4847" max="4848" width="1.875" style="2" customWidth="1"/>
    <col min="4849" max="4849" width="14.5" style="2" customWidth="1"/>
    <col min="4850" max="4850" width="27.125" style="2" customWidth="1"/>
    <col min="4851" max="4852" width="18" style="2" customWidth="1"/>
    <col min="4853" max="4853" width="20.125" style="2" customWidth="1"/>
    <col min="4854" max="4854" width="4" style="2" customWidth="1"/>
    <col min="4855" max="5102" width="8.75" style="2"/>
    <col min="5103" max="5104" width="1.875" style="2" customWidth="1"/>
    <col min="5105" max="5105" width="14.5" style="2" customWidth="1"/>
    <col min="5106" max="5106" width="27.125" style="2" customWidth="1"/>
    <col min="5107" max="5108" width="18" style="2" customWidth="1"/>
    <col min="5109" max="5109" width="20.125" style="2" customWidth="1"/>
    <col min="5110" max="5110" width="4" style="2" customWidth="1"/>
    <col min="5111" max="5358" width="8.75" style="2"/>
    <col min="5359" max="5360" width="1.875" style="2" customWidth="1"/>
    <col min="5361" max="5361" width="14.5" style="2" customWidth="1"/>
    <col min="5362" max="5362" width="27.125" style="2" customWidth="1"/>
    <col min="5363" max="5364" width="18" style="2" customWidth="1"/>
    <col min="5365" max="5365" width="20.125" style="2" customWidth="1"/>
    <col min="5366" max="5366" width="4" style="2" customWidth="1"/>
    <col min="5367" max="5614" width="8.75" style="2"/>
    <col min="5615" max="5616" width="1.875" style="2" customWidth="1"/>
    <col min="5617" max="5617" width="14.5" style="2" customWidth="1"/>
    <col min="5618" max="5618" width="27.125" style="2" customWidth="1"/>
    <col min="5619" max="5620" width="18" style="2" customWidth="1"/>
    <col min="5621" max="5621" width="20.125" style="2" customWidth="1"/>
    <col min="5622" max="5622" width="4" style="2" customWidth="1"/>
    <col min="5623" max="5870" width="8.75" style="2"/>
    <col min="5871" max="5872" width="1.875" style="2" customWidth="1"/>
    <col min="5873" max="5873" width="14.5" style="2" customWidth="1"/>
    <col min="5874" max="5874" width="27.125" style="2" customWidth="1"/>
    <col min="5875" max="5876" width="18" style="2" customWidth="1"/>
    <col min="5877" max="5877" width="20.125" style="2" customWidth="1"/>
    <col min="5878" max="5878" width="4" style="2" customWidth="1"/>
    <col min="5879" max="6126" width="8.75" style="2"/>
    <col min="6127" max="6128" width="1.875" style="2" customWidth="1"/>
    <col min="6129" max="6129" width="14.5" style="2" customWidth="1"/>
    <col min="6130" max="6130" width="27.125" style="2" customWidth="1"/>
    <col min="6131" max="6132" width="18" style="2" customWidth="1"/>
    <col min="6133" max="6133" width="20.125" style="2" customWidth="1"/>
    <col min="6134" max="6134" width="4" style="2" customWidth="1"/>
    <col min="6135" max="6382" width="8.75" style="2"/>
    <col min="6383" max="6384" width="1.875" style="2" customWidth="1"/>
    <col min="6385" max="6385" width="14.5" style="2" customWidth="1"/>
    <col min="6386" max="6386" width="27.125" style="2" customWidth="1"/>
    <col min="6387" max="6388" width="18" style="2" customWidth="1"/>
    <col min="6389" max="6389" width="20.125" style="2" customWidth="1"/>
    <col min="6390" max="6390" width="4" style="2" customWidth="1"/>
    <col min="6391" max="6638" width="8.75" style="2"/>
    <col min="6639" max="6640" width="1.875" style="2" customWidth="1"/>
    <col min="6641" max="6641" width="14.5" style="2" customWidth="1"/>
    <col min="6642" max="6642" width="27.125" style="2" customWidth="1"/>
    <col min="6643" max="6644" width="18" style="2" customWidth="1"/>
    <col min="6645" max="6645" width="20.125" style="2" customWidth="1"/>
    <col min="6646" max="6646" width="4" style="2" customWidth="1"/>
    <col min="6647" max="6894" width="8.75" style="2"/>
    <col min="6895" max="6896" width="1.875" style="2" customWidth="1"/>
    <col min="6897" max="6897" width="14.5" style="2" customWidth="1"/>
    <col min="6898" max="6898" width="27.125" style="2" customWidth="1"/>
    <col min="6899" max="6900" width="18" style="2" customWidth="1"/>
    <col min="6901" max="6901" width="20.125" style="2" customWidth="1"/>
    <col min="6902" max="6902" width="4" style="2" customWidth="1"/>
    <col min="6903" max="7150" width="8.75" style="2"/>
    <col min="7151" max="7152" width="1.875" style="2" customWidth="1"/>
    <col min="7153" max="7153" width="14.5" style="2" customWidth="1"/>
    <col min="7154" max="7154" width="27.125" style="2" customWidth="1"/>
    <col min="7155" max="7156" width="18" style="2" customWidth="1"/>
    <col min="7157" max="7157" width="20.125" style="2" customWidth="1"/>
    <col min="7158" max="7158" width="4" style="2" customWidth="1"/>
    <col min="7159" max="7406" width="8.75" style="2"/>
    <col min="7407" max="7408" width="1.875" style="2" customWidth="1"/>
    <col min="7409" max="7409" width="14.5" style="2" customWidth="1"/>
    <col min="7410" max="7410" width="27.125" style="2" customWidth="1"/>
    <col min="7411" max="7412" width="18" style="2" customWidth="1"/>
    <col min="7413" max="7413" width="20.125" style="2" customWidth="1"/>
    <col min="7414" max="7414" width="4" style="2" customWidth="1"/>
    <col min="7415" max="7662" width="8.75" style="2"/>
    <col min="7663" max="7664" width="1.875" style="2" customWidth="1"/>
    <col min="7665" max="7665" width="14.5" style="2" customWidth="1"/>
    <col min="7666" max="7666" width="27.125" style="2" customWidth="1"/>
    <col min="7667" max="7668" width="18" style="2" customWidth="1"/>
    <col min="7669" max="7669" width="20.125" style="2" customWidth="1"/>
    <col min="7670" max="7670" width="4" style="2" customWidth="1"/>
    <col min="7671" max="7918" width="8.75" style="2"/>
    <col min="7919" max="7920" width="1.875" style="2" customWidth="1"/>
    <col min="7921" max="7921" width="14.5" style="2" customWidth="1"/>
    <col min="7922" max="7922" width="27.125" style="2" customWidth="1"/>
    <col min="7923" max="7924" width="18" style="2" customWidth="1"/>
    <col min="7925" max="7925" width="20.125" style="2" customWidth="1"/>
    <col min="7926" max="7926" width="4" style="2" customWidth="1"/>
    <col min="7927" max="8174" width="8.75" style="2"/>
    <col min="8175" max="8176" width="1.875" style="2" customWidth="1"/>
    <col min="8177" max="8177" width="14.5" style="2" customWidth="1"/>
    <col min="8178" max="8178" width="27.125" style="2" customWidth="1"/>
    <col min="8179" max="8180" width="18" style="2" customWidth="1"/>
    <col min="8181" max="8181" width="20.125" style="2" customWidth="1"/>
    <col min="8182" max="8182" width="4" style="2" customWidth="1"/>
    <col min="8183" max="8430" width="8.75" style="2"/>
    <col min="8431" max="8432" width="1.875" style="2" customWidth="1"/>
    <col min="8433" max="8433" width="14.5" style="2" customWidth="1"/>
    <col min="8434" max="8434" width="27.125" style="2" customWidth="1"/>
    <col min="8435" max="8436" width="18" style="2" customWidth="1"/>
    <col min="8437" max="8437" width="20.125" style="2" customWidth="1"/>
    <col min="8438" max="8438" width="4" style="2" customWidth="1"/>
    <col min="8439" max="8686" width="8.75" style="2"/>
    <col min="8687" max="8688" width="1.875" style="2" customWidth="1"/>
    <col min="8689" max="8689" width="14.5" style="2" customWidth="1"/>
    <col min="8690" max="8690" width="27.125" style="2" customWidth="1"/>
    <col min="8691" max="8692" width="18" style="2" customWidth="1"/>
    <col min="8693" max="8693" width="20.125" style="2" customWidth="1"/>
    <col min="8694" max="8694" width="4" style="2" customWidth="1"/>
    <col min="8695" max="8942" width="8.75" style="2"/>
    <col min="8943" max="8944" width="1.875" style="2" customWidth="1"/>
    <col min="8945" max="8945" width="14.5" style="2" customWidth="1"/>
    <col min="8946" max="8946" width="27.125" style="2" customWidth="1"/>
    <col min="8947" max="8948" width="18" style="2" customWidth="1"/>
    <col min="8949" max="8949" width="20.125" style="2" customWidth="1"/>
    <col min="8950" max="8950" width="4" style="2" customWidth="1"/>
    <col min="8951" max="9198" width="8.75" style="2"/>
    <col min="9199" max="9200" width="1.875" style="2" customWidth="1"/>
    <col min="9201" max="9201" width="14.5" style="2" customWidth="1"/>
    <col min="9202" max="9202" width="27.125" style="2" customWidth="1"/>
    <col min="9203" max="9204" width="18" style="2" customWidth="1"/>
    <col min="9205" max="9205" width="20.125" style="2" customWidth="1"/>
    <col min="9206" max="9206" width="4" style="2" customWidth="1"/>
    <col min="9207" max="9454" width="8.75" style="2"/>
    <col min="9455" max="9456" width="1.875" style="2" customWidth="1"/>
    <col min="9457" max="9457" width="14.5" style="2" customWidth="1"/>
    <col min="9458" max="9458" width="27.125" style="2" customWidth="1"/>
    <col min="9459" max="9460" width="18" style="2" customWidth="1"/>
    <col min="9461" max="9461" width="20.125" style="2" customWidth="1"/>
    <col min="9462" max="9462" width="4" style="2" customWidth="1"/>
    <col min="9463" max="9710" width="8.75" style="2"/>
    <col min="9711" max="9712" width="1.875" style="2" customWidth="1"/>
    <col min="9713" max="9713" width="14.5" style="2" customWidth="1"/>
    <col min="9714" max="9714" width="27.125" style="2" customWidth="1"/>
    <col min="9715" max="9716" width="18" style="2" customWidth="1"/>
    <col min="9717" max="9717" width="20.125" style="2" customWidth="1"/>
    <col min="9718" max="9718" width="4" style="2" customWidth="1"/>
    <col min="9719" max="9966" width="8.75" style="2"/>
    <col min="9967" max="9968" width="1.875" style="2" customWidth="1"/>
    <col min="9969" max="9969" width="14.5" style="2" customWidth="1"/>
    <col min="9970" max="9970" width="27.125" style="2" customWidth="1"/>
    <col min="9971" max="9972" width="18" style="2" customWidth="1"/>
    <col min="9973" max="9973" width="20.125" style="2" customWidth="1"/>
    <col min="9974" max="9974" width="4" style="2" customWidth="1"/>
    <col min="9975" max="10222" width="8.75" style="2"/>
    <col min="10223" max="10224" width="1.875" style="2" customWidth="1"/>
    <col min="10225" max="10225" width="14.5" style="2" customWidth="1"/>
    <col min="10226" max="10226" width="27.125" style="2" customWidth="1"/>
    <col min="10227" max="10228" width="18" style="2" customWidth="1"/>
    <col min="10229" max="10229" width="20.125" style="2" customWidth="1"/>
    <col min="10230" max="10230" width="4" style="2" customWidth="1"/>
    <col min="10231" max="10478" width="8.75" style="2"/>
    <col min="10479" max="10480" width="1.875" style="2" customWidth="1"/>
    <col min="10481" max="10481" width="14.5" style="2" customWidth="1"/>
    <col min="10482" max="10482" width="27.125" style="2" customWidth="1"/>
    <col min="10483" max="10484" width="18" style="2" customWidth="1"/>
    <col min="10485" max="10485" width="20.125" style="2" customWidth="1"/>
    <col min="10486" max="10486" width="4" style="2" customWidth="1"/>
    <col min="10487" max="10734" width="8.75" style="2"/>
    <col min="10735" max="10736" width="1.875" style="2" customWidth="1"/>
    <col min="10737" max="10737" width="14.5" style="2" customWidth="1"/>
    <col min="10738" max="10738" width="27.125" style="2" customWidth="1"/>
    <col min="10739" max="10740" width="18" style="2" customWidth="1"/>
    <col min="10741" max="10741" width="20.125" style="2" customWidth="1"/>
    <col min="10742" max="10742" width="4" style="2" customWidth="1"/>
    <col min="10743" max="10990" width="8.75" style="2"/>
    <col min="10991" max="10992" width="1.875" style="2" customWidth="1"/>
    <col min="10993" max="10993" width="14.5" style="2" customWidth="1"/>
    <col min="10994" max="10994" width="27.125" style="2" customWidth="1"/>
    <col min="10995" max="10996" width="18" style="2" customWidth="1"/>
    <col min="10997" max="10997" width="20.125" style="2" customWidth="1"/>
    <col min="10998" max="10998" width="4" style="2" customWidth="1"/>
    <col min="10999" max="11246" width="8.75" style="2"/>
    <col min="11247" max="11248" width="1.875" style="2" customWidth="1"/>
    <col min="11249" max="11249" width="14.5" style="2" customWidth="1"/>
    <col min="11250" max="11250" width="27.125" style="2" customWidth="1"/>
    <col min="11251" max="11252" width="18" style="2" customWidth="1"/>
    <col min="11253" max="11253" width="20.125" style="2" customWidth="1"/>
    <col min="11254" max="11254" width="4" style="2" customWidth="1"/>
    <col min="11255" max="11502" width="8.75" style="2"/>
    <col min="11503" max="11504" width="1.875" style="2" customWidth="1"/>
    <col min="11505" max="11505" width="14.5" style="2" customWidth="1"/>
    <col min="11506" max="11506" width="27.125" style="2" customWidth="1"/>
    <col min="11507" max="11508" width="18" style="2" customWidth="1"/>
    <col min="11509" max="11509" width="20.125" style="2" customWidth="1"/>
    <col min="11510" max="11510" width="4" style="2" customWidth="1"/>
    <col min="11511" max="11758" width="8.75" style="2"/>
    <col min="11759" max="11760" width="1.875" style="2" customWidth="1"/>
    <col min="11761" max="11761" width="14.5" style="2" customWidth="1"/>
    <col min="11762" max="11762" width="27.125" style="2" customWidth="1"/>
    <col min="11763" max="11764" width="18" style="2" customWidth="1"/>
    <col min="11765" max="11765" width="20.125" style="2" customWidth="1"/>
    <col min="11766" max="11766" width="4" style="2" customWidth="1"/>
    <col min="11767" max="12014" width="8.75" style="2"/>
    <col min="12015" max="12016" width="1.875" style="2" customWidth="1"/>
    <col min="12017" max="12017" width="14.5" style="2" customWidth="1"/>
    <col min="12018" max="12018" width="27.125" style="2" customWidth="1"/>
    <col min="12019" max="12020" width="18" style="2" customWidth="1"/>
    <col min="12021" max="12021" width="20.125" style="2" customWidth="1"/>
    <col min="12022" max="12022" width="4" style="2" customWidth="1"/>
    <col min="12023" max="12270" width="8.75" style="2"/>
    <col min="12271" max="12272" width="1.875" style="2" customWidth="1"/>
    <col min="12273" max="12273" width="14.5" style="2" customWidth="1"/>
    <col min="12274" max="12274" width="27.125" style="2" customWidth="1"/>
    <col min="12275" max="12276" width="18" style="2" customWidth="1"/>
    <col min="12277" max="12277" width="20.125" style="2" customWidth="1"/>
    <col min="12278" max="12278" width="4" style="2" customWidth="1"/>
    <col min="12279" max="12526" width="8.75" style="2"/>
    <col min="12527" max="12528" width="1.875" style="2" customWidth="1"/>
    <col min="12529" max="12529" width="14.5" style="2" customWidth="1"/>
    <col min="12530" max="12530" width="27.125" style="2" customWidth="1"/>
    <col min="12531" max="12532" width="18" style="2" customWidth="1"/>
    <col min="12533" max="12533" width="20.125" style="2" customWidth="1"/>
    <col min="12534" max="12534" width="4" style="2" customWidth="1"/>
    <col min="12535" max="12782" width="8.75" style="2"/>
    <col min="12783" max="12784" width="1.875" style="2" customWidth="1"/>
    <col min="12785" max="12785" width="14.5" style="2" customWidth="1"/>
    <col min="12786" max="12786" width="27.125" style="2" customWidth="1"/>
    <col min="12787" max="12788" width="18" style="2" customWidth="1"/>
    <col min="12789" max="12789" width="20.125" style="2" customWidth="1"/>
    <col min="12790" max="12790" width="4" style="2" customWidth="1"/>
    <col min="12791" max="13038" width="8.75" style="2"/>
    <col min="13039" max="13040" width="1.875" style="2" customWidth="1"/>
    <col min="13041" max="13041" width="14.5" style="2" customWidth="1"/>
    <col min="13042" max="13042" width="27.125" style="2" customWidth="1"/>
    <col min="13043" max="13044" width="18" style="2" customWidth="1"/>
    <col min="13045" max="13045" width="20.125" style="2" customWidth="1"/>
    <col min="13046" max="13046" width="4" style="2" customWidth="1"/>
    <col min="13047" max="13294" width="8.75" style="2"/>
    <col min="13295" max="13296" width="1.875" style="2" customWidth="1"/>
    <col min="13297" max="13297" width="14.5" style="2" customWidth="1"/>
    <col min="13298" max="13298" width="27.125" style="2" customWidth="1"/>
    <col min="13299" max="13300" width="18" style="2" customWidth="1"/>
    <col min="13301" max="13301" width="20.125" style="2" customWidth="1"/>
    <col min="13302" max="13302" width="4" style="2" customWidth="1"/>
    <col min="13303" max="13550" width="8.75" style="2"/>
    <col min="13551" max="13552" width="1.875" style="2" customWidth="1"/>
    <col min="13553" max="13553" width="14.5" style="2" customWidth="1"/>
    <col min="13554" max="13554" width="27.125" style="2" customWidth="1"/>
    <col min="13555" max="13556" width="18" style="2" customWidth="1"/>
    <col min="13557" max="13557" width="20.125" style="2" customWidth="1"/>
    <col min="13558" max="13558" width="4" style="2" customWidth="1"/>
    <col min="13559" max="13806" width="8.75" style="2"/>
    <col min="13807" max="13808" width="1.875" style="2" customWidth="1"/>
    <col min="13809" max="13809" width="14.5" style="2" customWidth="1"/>
    <col min="13810" max="13810" width="27.125" style="2" customWidth="1"/>
    <col min="13811" max="13812" width="18" style="2" customWidth="1"/>
    <col min="13813" max="13813" width="20.125" style="2" customWidth="1"/>
    <col min="13814" max="13814" width="4" style="2" customWidth="1"/>
    <col min="13815" max="14062" width="8.75" style="2"/>
    <col min="14063" max="14064" width="1.875" style="2" customWidth="1"/>
    <col min="14065" max="14065" width="14.5" style="2" customWidth="1"/>
    <col min="14066" max="14066" width="27.125" style="2" customWidth="1"/>
    <col min="14067" max="14068" width="18" style="2" customWidth="1"/>
    <col min="14069" max="14069" width="20.125" style="2" customWidth="1"/>
    <col min="14070" max="14070" width="4" style="2" customWidth="1"/>
    <col min="14071" max="14318" width="8.75" style="2"/>
    <col min="14319" max="14320" width="1.875" style="2" customWidth="1"/>
    <col min="14321" max="14321" width="14.5" style="2" customWidth="1"/>
    <col min="14322" max="14322" width="27.125" style="2" customWidth="1"/>
    <col min="14323" max="14324" width="18" style="2" customWidth="1"/>
    <col min="14325" max="14325" width="20.125" style="2" customWidth="1"/>
    <col min="14326" max="14326" width="4" style="2" customWidth="1"/>
    <col min="14327" max="14574" width="8.75" style="2"/>
    <col min="14575" max="14576" width="1.875" style="2" customWidth="1"/>
    <col min="14577" max="14577" width="14.5" style="2" customWidth="1"/>
    <col min="14578" max="14578" width="27.125" style="2" customWidth="1"/>
    <col min="14579" max="14580" width="18" style="2" customWidth="1"/>
    <col min="14581" max="14581" width="20.125" style="2" customWidth="1"/>
    <col min="14582" max="14582" width="4" style="2" customWidth="1"/>
    <col min="14583" max="14830" width="8.75" style="2"/>
    <col min="14831" max="14832" width="1.875" style="2" customWidth="1"/>
    <col min="14833" max="14833" width="14.5" style="2" customWidth="1"/>
    <col min="14834" max="14834" width="27.125" style="2" customWidth="1"/>
    <col min="14835" max="14836" width="18" style="2" customWidth="1"/>
    <col min="14837" max="14837" width="20.125" style="2" customWidth="1"/>
    <col min="14838" max="14838" width="4" style="2" customWidth="1"/>
    <col min="14839" max="15086" width="8.75" style="2"/>
    <col min="15087" max="15088" width="1.875" style="2" customWidth="1"/>
    <col min="15089" max="15089" width="14.5" style="2" customWidth="1"/>
    <col min="15090" max="15090" width="27.125" style="2" customWidth="1"/>
    <col min="15091" max="15092" width="18" style="2" customWidth="1"/>
    <col min="15093" max="15093" width="20.125" style="2" customWidth="1"/>
    <col min="15094" max="15094" width="4" style="2" customWidth="1"/>
    <col min="15095" max="15342" width="8.75" style="2"/>
    <col min="15343" max="15344" width="1.875" style="2" customWidth="1"/>
    <col min="15345" max="15345" width="14.5" style="2" customWidth="1"/>
    <col min="15346" max="15346" width="27.125" style="2" customWidth="1"/>
    <col min="15347" max="15348" width="18" style="2" customWidth="1"/>
    <col min="15349" max="15349" width="20.125" style="2" customWidth="1"/>
    <col min="15350" max="15350" width="4" style="2" customWidth="1"/>
    <col min="15351" max="15598" width="8.75" style="2"/>
    <col min="15599" max="15600" width="1.875" style="2" customWidth="1"/>
    <col min="15601" max="15601" width="14.5" style="2" customWidth="1"/>
    <col min="15602" max="15602" width="27.125" style="2" customWidth="1"/>
    <col min="15603" max="15604" width="18" style="2" customWidth="1"/>
    <col min="15605" max="15605" width="20.125" style="2" customWidth="1"/>
    <col min="15606" max="15606" width="4" style="2" customWidth="1"/>
    <col min="15607" max="15854" width="8.75" style="2"/>
    <col min="15855" max="15856" width="1.875" style="2" customWidth="1"/>
    <col min="15857" max="15857" width="14.5" style="2" customWidth="1"/>
    <col min="15858" max="15858" width="27.125" style="2" customWidth="1"/>
    <col min="15859" max="15860" width="18" style="2" customWidth="1"/>
    <col min="15861" max="15861" width="20.125" style="2" customWidth="1"/>
    <col min="15862" max="15862" width="4" style="2" customWidth="1"/>
    <col min="15863" max="16110" width="8.75" style="2"/>
    <col min="16111" max="16112" width="1.875" style="2" customWidth="1"/>
    <col min="16113" max="16113" width="14.5" style="2" customWidth="1"/>
    <col min="16114" max="16114" width="27.125" style="2" customWidth="1"/>
    <col min="16115" max="16116" width="18" style="2" customWidth="1"/>
    <col min="16117" max="16117" width="20.125" style="2" customWidth="1"/>
    <col min="16118" max="16118" width="4" style="2" customWidth="1"/>
    <col min="16119" max="16384" width="8.75" style="2"/>
  </cols>
  <sheetData>
    <row r="1" spans="1:21" s="1" customFormat="1" ht="26.45" customHeight="1" thickBot="1">
      <c r="A1" s="170" t="s">
        <v>0</v>
      </c>
      <c r="B1" s="171"/>
      <c r="C1" s="171"/>
      <c r="D1" s="171"/>
      <c r="E1" s="171"/>
      <c r="F1" s="171"/>
      <c r="G1" s="171"/>
      <c r="H1" s="171"/>
      <c r="I1" s="171"/>
      <c r="J1" s="171"/>
      <c r="K1" s="8"/>
      <c r="L1" s="170" t="s">
        <v>33</v>
      </c>
      <c r="M1" s="171"/>
      <c r="N1" s="171"/>
      <c r="O1" s="171"/>
      <c r="P1" s="171"/>
      <c r="Q1" s="171"/>
      <c r="R1" s="171"/>
      <c r="S1" s="171"/>
      <c r="T1" s="171"/>
      <c r="U1" s="171"/>
    </row>
    <row r="2" spans="1:21" ht="17.45" customHeight="1">
      <c r="A2" s="9" t="s">
        <v>123</v>
      </c>
      <c r="B2" s="10"/>
      <c r="C2" s="10"/>
      <c r="D2" s="10"/>
      <c r="E2" s="10"/>
      <c r="F2" s="10"/>
      <c r="G2" s="10"/>
      <c r="H2" s="10"/>
      <c r="I2" s="10"/>
      <c r="J2" s="10"/>
      <c r="K2" s="11"/>
      <c r="L2" s="9" t="s">
        <v>123</v>
      </c>
      <c r="M2" s="10"/>
      <c r="N2" s="10"/>
      <c r="O2" s="10"/>
      <c r="P2" s="10"/>
      <c r="Q2" s="10"/>
      <c r="R2" s="10"/>
      <c r="S2" s="10"/>
      <c r="T2" s="10"/>
      <c r="U2" s="11"/>
    </row>
    <row r="3" spans="1:21" ht="17.45" customHeight="1">
      <c r="A3" s="12"/>
      <c r="B3" s="13"/>
      <c r="C3" s="13"/>
      <c r="D3" s="13"/>
      <c r="E3" s="13"/>
      <c r="F3" s="13"/>
      <c r="G3" s="13"/>
      <c r="H3" s="13"/>
      <c r="I3" s="13"/>
      <c r="J3" s="13"/>
      <c r="K3" s="14"/>
      <c r="L3" s="12"/>
      <c r="M3" s="13"/>
      <c r="N3" s="13"/>
      <c r="O3" s="13"/>
      <c r="P3" s="13"/>
      <c r="Q3" s="13"/>
      <c r="R3" s="13"/>
      <c r="S3" s="13"/>
      <c r="T3" s="13"/>
      <c r="U3" s="14"/>
    </row>
    <row r="4" spans="1:21" ht="27.75" customHeight="1">
      <c r="A4" s="12"/>
      <c r="B4" s="13"/>
      <c r="C4" s="13"/>
      <c r="D4" s="13"/>
      <c r="E4" s="13"/>
      <c r="F4" s="13"/>
      <c r="G4" s="56"/>
      <c r="H4" s="180" t="s">
        <v>101</v>
      </c>
      <c r="I4" s="181"/>
      <c r="J4" s="182"/>
      <c r="K4" s="14"/>
      <c r="L4" s="12"/>
      <c r="M4" s="13"/>
      <c r="N4" s="13"/>
      <c r="O4" s="13"/>
      <c r="P4" s="13"/>
      <c r="Q4" s="13"/>
      <c r="R4" s="172" t="s">
        <v>34</v>
      </c>
      <c r="S4" s="173"/>
      <c r="T4" s="174"/>
      <c r="U4" s="14"/>
    </row>
    <row r="5" spans="1:21" ht="17.45" customHeight="1">
      <c r="A5" s="12"/>
      <c r="B5" s="13"/>
      <c r="C5" s="13"/>
      <c r="D5" s="13"/>
      <c r="E5" s="13"/>
      <c r="F5" s="13"/>
      <c r="G5" s="13"/>
      <c r="H5" s="13"/>
      <c r="I5" s="13"/>
      <c r="J5" s="13"/>
      <c r="K5" s="14"/>
      <c r="L5" s="12"/>
      <c r="M5" s="13"/>
      <c r="N5" s="13"/>
      <c r="O5" s="13"/>
      <c r="P5" s="13"/>
      <c r="Q5" s="13"/>
      <c r="R5" s="13"/>
      <c r="S5" s="13"/>
      <c r="T5" s="13"/>
      <c r="U5" s="14"/>
    </row>
    <row r="6" spans="1:21" ht="28.5" customHeight="1">
      <c r="A6" s="183" t="s">
        <v>124</v>
      </c>
      <c r="B6" s="184"/>
      <c r="C6" s="184"/>
      <c r="D6" s="184"/>
      <c r="E6" s="184"/>
      <c r="F6" s="184"/>
      <c r="G6" s="184"/>
      <c r="H6" s="184"/>
      <c r="I6" s="184"/>
      <c r="J6" s="184"/>
      <c r="K6" s="185"/>
      <c r="L6" s="183" t="s">
        <v>124</v>
      </c>
      <c r="M6" s="184"/>
      <c r="N6" s="184"/>
      <c r="O6" s="184"/>
      <c r="P6" s="184"/>
      <c r="Q6" s="184"/>
      <c r="R6" s="184"/>
      <c r="S6" s="184"/>
      <c r="T6" s="184"/>
      <c r="U6" s="14"/>
    </row>
    <row r="7" spans="1:21" ht="17.45" customHeight="1">
      <c r="A7" s="12"/>
      <c r="B7" s="13"/>
      <c r="C7" s="13"/>
      <c r="D7" s="13"/>
      <c r="E7" s="13"/>
      <c r="F7" s="13"/>
      <c r="G7" s="13"/>
      <c r="H7" s="13"/>
      <c r="I7" s="13"/>
      <c r="J7" s="13"/>
      <c r="K7" s="14"/>
      <c r="L7" s="12"/>
      <c r="M7" s="13"/>
      <c r="N7" s="13"/>
      <c r="O7" s="13"/>
      <c r="P7" s="13"/>
      <c r="Q7" s="13"/>
      <c r="R7" s="13"/>
      <c r="S7" s="13"/>
      <c r="T7" s="13"/>
      <c r="U7" s="14"/>
    </row>
    <row r="8" spans="1:21" ht="17.45" customHeight="1">
      <c r="A8" s="12"/>
      <c r="B8" s="13"/>
      <c r="C8" s="13"/>
      <c r="D8" s="13"/>
      <c r="E8" s="13"/>
      <c r="F8" s="13"/>
      <c r="G8" s="13"/>
      <c r="H8" s="13"/>
      <c r="I8" s="13"/>
      <c r="J8" s="13"/>
      <c r="K8" s="14"/>
      <c r="L8" s="12"/>
      <c r="M8" s="13"/>
      <c r="N8" s="13"/>
      <c r="O8" s="13"/>
      <c r="P8" s="13"/>
      <c r="Q8" s="13"/>
      <c r="R8" s="13"/>
      <c r="S8" s="13"/>
      <c r="T8" s="13"/>
      <c r="U8" s="14"/>
    </row>
    <row r="9" spans="1:21" ht="27.75" customHeight="1">
      <c r="A9" s="12"/>
      <c r="B9" s="13"/>
      <c r="C9" s="13"/>
      <c r="D9" s="13"/>
      <c r="E9" s="13"/>
      <c r="F9" s="13"/>
      <c r="G9" s="13"/>
      <c r="H9" s="13"/>
      <c r="I9" s="13"/>
      <c r="J9" s="13"/>
      <c r="K9" s="14"/>
      <c r="L9" s="12"/>
      <c r="M9" s="13"/>
      <c r="N9" s="13"/>
      <c r="O9" s="13"/>
      <c r="P9" s="13"/>
      <c r="Q9" s="13"/>
      <c r="R9" s="13"/>
      <c r="S9" s="13"/>
      <c r="T9" s="13"/>
      <c r="U9" s="14"/>
    </row>
    <row r="10" spans="1:21" ht="22.5" customHeight="1">
      <c r="A10" s="12"/>
      <c r="B10" s="15" t="s">
        <v>35</v>
      </c>
      <c r="C10" s="13"/>
      <c r="D10" s="13"/>
      <c r="E10" s="13"/>
      <c r="F10" s="13"/>
      <c r="G10" s="13"/>
      <c r="H10" s="13"/>
      <c r="I10" s="13"/>
      <c r="J10" s="13"/>
      <c r="K10" s="14"/>
      <c r="L10" s="12"/>
      <c r="M10" s="15" t="s">
        <v>35</v>
      </c>
      <c r="N10" s="13"/>
      <c r="O10" s="13"/>
      <c r="P10" s="13"/>
      <c r="Q10" s="13"/>
      <c r="R10" s="13"/>
      <c r="S10" s="13"/>
      <c r="T10" s="13"/>
      <c r="U10" s="14"/>
    </row>
    <row r="11" spans="1:21" ht="22.5" customHeight="1">
      <c r="A11" s="12"/>
      <c r="B11" s="186"/>
      <c r="C11" s="187"/>
      <c r="D11" s="187"/>
      <c r="E11" s="187"/>
      <c r="F11" s="187"/>
      <c r="G11" s="187"/>
      <c r="H11" s="187"/>
      <c r="I11" s="187"/>
      <c r="J11" s="188"/>
      <c r="K11" s="14"/>
      <c r="L11" s="12"/>
      <c r="M11" s="201"/>
      <c r="N11" s="201"/>
      <c r="O11" s="201"/>
      <c r="P11" s="201"/>
      <c r="Q11" s="201"/>
      <c r="R11" s="201"/>
      <c r="S11" s="201"/>
      <c r="T11" s="201"/>
      <c r="U11" s="14"/>
    </row>
    <row r="12" spans="1:21" ht="22.5" customHeight="1">
      <c r="A12" s="12"/>
      <c r="B12" s="189"/>
      <c r="C12" s="190"/>
      <c r="D12" s="190"/>
      <c r="E12" s="190"/>
      <c r="F12" s="190"/>
      <c r="G12" s="190"/>
      <c r="H12" s="190"/>
      <c r="I12" s="190"/>
      <c r="J12" s="191"/>
      <c r="K12" s="14"/>
      <c r="L12" s="12"/>
      <c r="M12" s="201"/>
      <c r="N12" s="201"/>
      <c r="O12" s="201"/>
      <c r="P12" s="201"/>
      <c r="Q12" s="201"/>
      <c r="R12" s="201"/>
      <c r="S12" s="201"/>
      <c r="T12" s="201"/>
      <c r="U12" s="14"/>
    </row>
    <row r="13" spans="1:21" ht="22.5" customHeight="1">
      <c r="A13" s="12"/>
      <c r="B13" s="192"/>
      <c r="C13" s="193"/>
      <c r="D13" s="193"/>
      <c r="E13" s="193"/>
      <c r="F13" s="193"/>
      <c r="G13" s="193"/>
      <c r="H13" s="193"/>
      <c r="I13" s="193"/>
      <c r="J13" s="194"/>
      <c r="K13" s="14"/>
      <c r="L13" s="12"/>
      <c r="M13" s="201"/>
      <c r="N13" s="201"/>
      <c r="O13" s="201"/>
      <c r="P13" s="201"/>
      <c r="Q13" s="201"/>
      <c r="R13" s="201"/>
      <c r="S13" s="201"/>
      <c r="T13" s="201"/>
      <c r="U13" s="14"/>
    </row>
    <row r="14" spans="1:21" ht="22.5" customHeight="1">
      <c r="A14" s="12"/>
      <c r="B14" s="15" t="s">
        <v>1</v>
      </c>
      <c r="C14" s="13"/>
      <c r="D14" s="13"/>
      <c r="E14" s="13"/>
      <c r="F14" s="13"/>
      <c r="G14" s="13"/>
      <c r="H14" s="13"/>
      <c r="I14" s="13"/>
      <c r="J14" s="13"/>
      <c r="K14" s="14"/>
      <c r="L14" s="12"/>
      <c r="M14" s="15" t="s">
        <v>1</v>
      </c>
      <c r="N14" s="13"/>
      <c r="O14" s="13"/>
      <c r="P14" s="13"/>
      <c r="Q14" s="13"/>
      <c r="R14" s="13"/>
      <c r="S14" s="13"/>
      <c r="T14" s="13"/>
      <c r="U14" s="14"/>
    </row>
    <row r="15" spans="1:21" ht="22.5" customHeight="1">
      <c r="A15" s="12"/>
      <c r="B15" s="13" t="s">
        <v>99</v>
      </c>
      <c r="C15" s="13"/>
      <c r="D15" s="13"/>
      <c r="E15" s="13"/>
      <c r="F15" s="13"/>
      <c r="G15" s="73" t="s">
        <v>102</v>
      </c>
      <c r="H15" s="73"/>
      <c r="I15" s="73"/>
      <c r="J15" s="73"/>
      <c r="K15" s="14"/>
      <c r="L15" s="12"/>
      <c r="M15" s="13" t="s">
        <v>32</v>
      </c>
      <c r="N15" s="13"/>
      <c r="O15" s="13"/>
      <c r="P15" s="13"/>
      <c r="Q15" s="13"/>
      <c r="R15" s="13"/>
      <c r="S15" s="13"/>
      <c r="T15" s="13"/>
      <c r="U15" s="14"/>
    </row>
    <row r="16" spans="1:21" ht="30.6" customHeight="1">
      <c r="A16" s="12"/>
      <c r="B16" s="13" t="s">
        <v>55</v>
      </c>
      <c r="C16" s="13"/>
      <c r="D16" s="13"/>
      <c r="E16" s="16" t="s">
        <v>56</v>
      </c>
      <c r="F16" s="13"/>
      <c r="G16" s="73" t="s">
        <v>103</v>
      </c>
      <c r="H16" s="73"/>
      <c r="I16" s="73"/>
      <c r="J16" s="74" t="s">
        <v>56</v>
      </c>
      <c r="K16" s="14"/>
      <c r="L16" s="12"/>
      <c r="M16" s="13" t="s">
        <v>55</v>
      </c>
      <c r="N16" s="13"/>
      <c r="O16" s="13"/>
      <c r="P16" s="16" t="s">
        <v>56</v>
      </c>
      <c r="Q16" s="13"/>
      <c r="R16" s="13"/>
      <c r="S16" s="13"/>
      <c r="T16" s="13"/>
      <c r="U16" s="14"/>
    </row>
    <row r="17" spans="1:21" ht="29.1" customHeight="1">
      <c r="A17" s="12"/>
      <c r="B17" s="17"/>
      <c r="C17" s="18" t="s">
        <v>57</v>
      </c>
      <c r="D17" s="18" t="s">
        <v>58</v>
      </c>
      <c r="E17" s="18" t="s">
        <v>59</v>
      </c>
      <c r="F17" s="13"/>
      <c r="G17" s="75"/>
      <c r="H17" s="76" t="s">
        <v>57</v>
      </c>
      <c r="I17" s="76" t="s">
        <v>58</v>
      </c>
      <c r="J17" s="76" t="s">
        <v>59</v>
      </c>
      <c r="K17" s="14"/>
      <c r="L17" s="12"/>
      <c r="M17" s="17"/>
      <c r="N17" s="18" t="s">
        <v>57</v>
      </c>
      <c r="O17" s="18" t="s">
        <v>58</v>
      </c>
      <c r="P17" s="18" t="s">
        <v>59</v>
      </c>
      <c r="Q17" s="13"/>
      <c r="R17" s="13"/>
      <c r="S17" s="13"/>
      <c r="T17" s="13"/>
      <c r="U17" s="14"/>
    </row>
    <row r="18" spans="1:21" ht="29.1" customHeight="1">
      <c r="A18" s="12"/>
      <c r="B18" s="18" t="s">
        <v>60</v>
      </c>
      <c r="C18" s="53"/>
      <c r="D18" s="53"/>
      <c r="E18" s="18">
        <f>SUM(C18:D18)</f>
        <v>0</v>
      </c>
      <c r="F18" s="13"/>
      <c r="G18" s="76" t="s">
        <v>60</v>
      </c>
      <c r="H18" s="77"/>
      <c r="I18" s="77"/>
      <c r="J18" s="76">
        <f>SUM(H18:I18)</f>
        <v>0</v>
      </c>
      <c r="K18" s="14"/>
      <c r="L18" s="12"/>
      <c r="M18" s="18" t="s">
        <v>60</v>
      </c>
      <c r="N18" s="44"/>
      <c r="O18" s="44"/>
      <c r="P18" s="18">
        <f>SUM(N18:O18)</f>
        <v>0</v>
      </c>
      <c r="Q18" s="13"/>
      <c r="R18" s="16"/>
      <c r="S18" s="16"/>
      <c r="T18" s="16"/>
      <c r="U18" s="14"/>
    </row>
    <row r="19" spans="1:21" ht="29.1" customHeight="1">
      <c r="A19" s="12"/>
      <c r="B19" s="18" t="s">
        <v>61</v>
      </c>
      <c r="C19" s="53"/>
      <c r="D19" s="53"/>
      <c r="E19" s="18">
        <f>SUM(C19:D19)</f>
        <v>0</v>
      </c>
      <c r="F19" s="13"/>
      <c r="G19" s="76" t="s">
        <v>61</v>
      </c>
      <c r="H19" s="77"/>
      <c r="I19" s="77"/>
      <c r="J19" s="76">
        <f>SUM(H19:I19)</f>
        <v>0</v>
      </c>
      <c r="K19" s="14"/>
      <c r="L19" s="12"/>
      <c r="M19" s="18" t="s">
        <v>61</v>
      </c>
      <c r="N19" s="44"/>
      <c r="O19" s="44"/>
      <c r="P19" s="18">
        <f>SUM(N19:O19)</f>
        <v>0</v>
      </c>
      <c r="Q19" s="13"/>
      <c r="R19" s="16"/>
      <c r="S19" s="16"/>
      <c r="T19" s="16"/>
      <c r="U19" s="14"/>
    </row>
    <row r="20" spans="1:21" ht="29.1" customHeight="1">
      <c r="A20" s="12"/>
      <c r="B20" s="18" t="s">
        <v>62</v>
      </c>
      <c r="C20" s="53"/>
      <c r="D20" s="53"/>
      <c r="E20" s="18">
        <f>SUM(C20:D20)</f>
        <v>0</v>
      </c>
      <c r="F20" s="13"/>
      <c r="G20" s="76" t="s">
        <v>62</v>
      </c>
      <c r="H20" s="77"/>
      <c r="I20" s="77"/>
      <c r="J20" s="76">
        <f>SUM(H20:I20)</f>
        <v>0</v>
      </c>
      <c r="K20" s="14"/>
      <c r="L20" s="12"/>
      <c r="M20" s="18" t="s">
        <v>62</v>
      </c>
      <c r="N20" s="44"/>
      <c r="O20" s="44"/>
      <c r="P20" s="18">
        <f>SUM(N20:O20)</f>
        <v>0</v>
      </c>
      <c r="Q20" s="13"/>
      <c r="R20" s="16"/>
      <c r="S20" s="16"/>
      <c r="T20" s="16"/>
      <c r="U20" s="14"/>
    </row>
    <row r="21" spans="1:21" ht="29.1" customHeight="1">
      <c r="A21" s="12"/>
      <c r="B21" s="18" t="s">
        <v>36</v>
      </c>
      <c r="C21" s="18">
        <f>SUM(C18:C20)</f>
        <v>0</v>
      </c>
      <c r="D21" s="18">
        <f>SUM(D18:D20)</f>
        <v>0</v>
      </c>
      <c r="E21" s="18">
        <f>SUM(E18:E20)</f>
        <v>0</v>
      </c>
      <c r="F21" s="13"/>
      <c r="G21" s="76" t="s">
        <v>36</v>
      </c>
      <c r="H21" s="76">
        <f>SUM(H18:H20)</f>
        <v>0</v>
      </c>
      <c r="I21" s="76">
        <f>SUM(I18:I20)</f>
        <v>0</v>
      </c>
      <c r="J21" s="76">
        <f>SUM(J18:J20)</f>
        <v>0</v>
      </c>
      <c r="K21" s="14"/>
      <c r="L21" s="12"/>
      <c r="M21" s="18" t="s">
        <v>36</v>
      </c>
      <c r="N21" s="18">
        <f>SUM(N18:N20)</f>
        <v>0</v>
      </c>
      <c r="O21" s="18">
        <f>SUM(O18:O20)</f>
        <v>0</v>
      </c>
      <c r="P21" s="18">
        <f>SUM(P18:P20)</f>
        <v>0</v>
      </c>
      <c r="Q21" s="13"/>
      <c r="R21" s="13"/>
      <c r="S21" s="13"/>
      <c r="T21" s="13"/>
      <c r="U21" s="14"/>
    </row>
    <row r="22" spans="1:21" ht="29.1" customHeight="1">
      <c r="A22" s="12"/>
      <c r="B22" s="13" t="s">
        <v>63</v>
      </c>
      <c r="C22" s="57"/>
      <c r="D22" s="57"/>
      <c r="E22" s="57"/>
      <c r="F22" s="57"/>
      <c r="G22" s="73" t="s">
        <v>63</v>
      </c>
      <c r="H22" s="78"/>
      <c r="I22" s="78"/>
      <c r="J22" s="79"/>
      <c r="K22" s="14"/>
      <c r="L22" s="12"/>
      <c r="M22" s="177" t="s">
        <v>63</v>
      </c>
      <c r="N22" s="177"/>
      <c r="O22" s="177"/>
      <c r="P22" s="177"/>
      <c r="Q22" s="177"/>
      <c r="R22" s="177"/>
      <c r="S22" s="177"/>
      <c r="T22" s="177"/>
      <c r="U22" s="14"/>
    </row>
    <row r="23" spans="1:21" ht="29.1" customHeight="1">
      <c r="A23" s="12"/>
      <c r="B23" s="13"/>
      <c r="C23" s="13"/>
      <c r="D23" s="13"/>
      <c r="E23" s="13"/>
      <c r="F23" s="13"/>
      <c r="G23" s="13"/>
      <c r="H23" s="13"/>
      <c r="I23" s="13"/>
      <c r="J23" s="13"/>
      <c r="K23" s="14"/>
      <c r="L23" s="12"/>
      <c r="M23" s="13"/>
      <c r="N23" s="13"/>
      <c r="O23" s="13"/>
      <c r="P23" s="13"/>
      <c r="Q23" s="13"/>
      <c r="R23" s="13"/>
      <c r="S23" s="13"/>
      <c r="T23" s="13"/>
      <c r="U23" s="14"/>
    </row>
    <row r="24" spans="1:21" ht="29.1" customHeight="1">
      <c r="A24" s="12"/>
      <c r="B24" s="13" t="s">
        <v>64</v>
      </c>
      <c r="C24" s="16"/>
      <c r="D24" s="13"/>
      <c r="E24" s="13"/>
      <c r="F24" s="13"/>
      <c r="G24" s="13"/>
      <c r="H24" s="13"/>
      <c r="I24" s="13"/>
      <c r="J24" s="13"/>
      <c r="K24" s="14"/>
      <c r="L24" s="12"/>
      <c r="M24" s="13" t="s">
        <v>64</v>
      </c>
      <c r="N24" s="16"/>
      <c r="O24" s="13"/>
      <c r="P24" s="13"/>
      <c r="Q24" s="13"/>
      <c r="R24" s="13"/>
      <c r="S24" s="13"/>
      <c r="T24" s="13"/>
      <c r="U24" s="14"/>
    </row>
    <row r="25" spans="1:21" ht="29.1" customHeight="1">
      <c r="A25" s="12"/>
      <c r="B25" s="13" t="s">
        <v>65</v>
      </c>
      <c r="C25" s="16"/>
      <c r="D25" s="13"/>
      <c r="E25" s="13"/>
      <c r="F25" s="13"/>
      <c r="G25" s="13"/>
      <c r="H25" s="13"/>
      <c r="I25" s="13"/>
      <c r="J25" s="13"/>
      <c r="K25" s="14"/>
      <c r="L25" s="12"/>
      <c r="M25" s="13" t="s">
        <v>65</v>
      </c>
      <c r="N25" s="16"/>
      <c r="O25" s="13"/>
      <c r="P25" s="13"/>
      <c r="Q25" s="13"/>
      <c r="R25" s="13"/>
      <c r="S25" s="13"/>
      <c r="T25" s="13"/>
      <c r="U25" s="14"/>
    </row>
    <row r="26" spans="1:21" ht="29.1" customHeight="1">
      <c r="A26" s="12"/>
      <c r="B26" s="18" t="s">
        <v>66</v>
      </c>
      <c r="C26" s="20" t="s">
        <v>67</v>
      </c>
      <c r="D26" s="18" t="s">
        <v>68</v>
      </c>
      <c r="E26" s="21" t="s">
        <v>69</v>
      </c>
      <c r="F26" s="45" t="s">
        <v>104</v>
      </c>
      <c r="G26" s="46" t="s">
        <v>105</v>
      </c>
      <c r="H26" s="13"/>
      <c r="I26" s="13"/>
      <c r="J26" s="13"/>
      <c r="K26" s="14"/>
      <c r="L26" s="12"/>
      <c r="M26" s="18" t="s">
        <v>66</v>
      </c>
      <c r="N26" s="20" t="s">
        <v>67</v>
      </c>
      <c r="O26" s="18" t="s">
        <v>68</v>
      </c>
      <c r="P26" s="21" t="s">
        <v>69</v>
      </c>
      <c r="Q26" s="45" t="s">
        <v>70</v>
      </c>
      <c r="R26" s="46" t="s">
        <v>71</v>
      </c>
      <c r="S26" s="13"/>
      <c r="T26" s="13"/>
      <c r="U26" s="14"/>
    </row>
    <row r="27" spans="1:21" ht="29.1" customHeight="1">
      <c r="A27" s="12"/>
      <c r="B27" s="18" t="s">
        <v>72</v>
      </c>
      <c r="C27" s="53"/>
      <c r="D27" s="53"/>
      <c r="E27" s="53"/>
      <c r="F27" s="65"/>
      <c r="G27" s="66"/>
      <c r="H27" s="13"/>
      <c r="I27" s="13"/>
      <c r="J27" s="13"/>
      <c r="K27" s="14"/>
      <c r="L27" s="12"/>
      <c r="M27" s="18" t="s">
        <v>72</v>
      </c>
      <c r="N27" s="44"/>
      <c r="O27" s="44"/>
      <c r="P27" s="44"/>
      <c r="Q27" s="47"/>
      <c r="R27" s="48"/>
      <c r="S27" s="13"/>
      <c r="T27" s="13"/>
      <c r="U27" s="14"/>
    </row>
    <row r="28" spans="1:21" ht="29.1" customHeight="1">
      <c r="A28" s="12"/>
      <c r="B28" s="18" t="s">
        <v>73</v>
      </c>
      <c r="C28" s="53"/>
      <c r="D28" s="53"/>
      <c r="E28" s="53"/>
      <c r="F28" s="65"/>
      <c r="G28" s="66"/>
      <c r="H28" s="13"/>
      <c r="I28" s="13"/>
      <c r="J28" s="13"/>
      <c r="K28" s="14"/>
      <c r="L28" s="12"/>
      <c r="M28" s="18" t="s">
        <v>73</v>
      </c>
      <c r="N28" s="44"/>
      <c r="O28" s="44"/>
      <c r="P28" s="44"/>
      <c r="Q28" s="47"/>
      <c r="R28" s="48"/>
      <c r="S28" s="13"/>
      <c r="T28" s="13"/>
      <c r="U28" s="14"/>
    </row>
    <row r="29" spans="1:21" ht="29.1" customHeight="1">
      <c r="A29" s="12"/>
      <c r="B29" s="18" t="s">
        <v>74</v>
      </c>
      <c r="C29" s="53"/>
      <c r="D29" s="53"/>
      <c r="E29" s="53"/>
      <c r="F29" s="65"/>
      <c r="G29" s="66"/>
      <c r="H29" s="13"/>
      <c r="I29" s="13"/>
      <c r="J29" s="13"/>
      <c r="K29" s="14"/>
      <c r="L29" s="12"/>
      <c r="M29" s="18" t="s">
        <v>74</v>
      </c>
      <c r="N29" s="44"/>
      <c r="O29" s="44"/>
      <c r="P29" s="44"/>
      <c r="Q29" s="47"/>
      <c r="R29" s="48"/>
      <c r="S29" s="13"/>
      <c r="T29" s="13"/>
      <c r="U29" s="14"/>
    </row>
    <row r="30" spans="1:21" ht="29.1" customHeight="1">
      <c r="A30" s="12"/>
      <c r="B30" s="18" t="s">
        <v>75</v>
      </c>
      <c r="C30" s="53"/>
      <c r="D30" s="53"/>
      <c r="E30" s="53"/>
      <c r="F30" s="65"/>
      <c r="G30" s="66"/>
      <c r="H30" s="13"/>
      <c r="I30" s="13"/>
      <c r="J30" s="13"/>
      <c r="K30" s="14"/>
      <c r="L30" s="12"/>
      <c r="M30" s="18" t="s">
        <v>75</v>
      </c>
      <c r="N30" s="44"/>
      <c r="O30" s="44"/>
      <c r="P30" s="44"/>
      <c r="Q30" s="47"/>
      <c r="R30" s="48"/>
      <c r="S30" s="13"/>
      <c r="T30" s="13"/>
      <c r="U30" s="14"/>
    </row>
    <row r="31" spans="1:21" ht="29.1" customHeight="1">
      <c r="A31" s="12"/>
      <c r="B31" s="18" t="s">
        <v>76</v>
      </c>
      <c r="C31" s="53"/>
      <c r="D31" s="53"/>
      <c r="E31" s="53"/>
      <c r="F31" s="67"/>
      <c r="G31" s="68"/>
      <c r="H31" s="13"/>
      <c r="I31" s="13"/>
      <c r="J31" s="13"/>
      <c r="K31" s="14"/>
      <c r="L31" s="12"/>
      <c r="M31" s="18" t="s">
        <v>76</v>
      </c>
      <c r="N31" s="44"/>
      <c r="O31" s="44"/>
      <c r="P31" s="44"/>
      <c r="Q31" s="49"/>
      <c r="R31" s="50"/>
      <c r="S31" s="13"/>
      <c r="T31" s="13"/>
      <c r="U31" s="14"/>
    </row>
    <row r="32" spans="1:21" ht="29.1" customHeight="1">
      <c r="A32" s="12"/>
      <c r="B32" s="18" t="s">
        <v>77</v>
      </c>
      <c r="C32" s="22"/>
      <c r="D32" s="22"/>
      <c r="E32" s="53"/>
      <c r="F32" s="65"/>
      <c r="G32" s="66"/>
      <c r="H32" s="13"/>
      <c r="I32" s="13"/>
      <c r="J32" s="13"/>
      <c r="K32" s="14"/>
      <c r="L32" s="12"/>
      <c r="M32" s="18" t="s">
        <v>77</v>
      </c>
      <c r="N32" s="22"/>
      <c r="O32" s="22"/>
      <c r="P32" s="44"/>
      <c r="Q32" s="47"/>
      <c r="R32" s="48"/>
      <c r="S32" s="13"/>
      <c r="T32" s="13"/>
      <c r="U32" s="14"/>
    </row>
    <row r="33" spans="1:21" ht="29.1" customHeight="1">
      <c r="A33" s="12"/>
      <c r="B33" s="18" t="s">
        <v>36</v>
      </c>
      <c r="C33" s="18">
        <f>SUM(C27:C31)</f>
        <v>0</v>
      </c>
      <c r="D33" s="18">
        <f>SUM(D27:D31)</f>
        <v>0</v>
      </c>
      <c r="E33" s="21">
        <f>SUM(E27:E32)</f>
        <v>0</v>
      </c>
      <c r="F33" s="51">
        <f>SUM(F27:F32)</f>
        <v>0</v>
      </c>
      <c r="G33" s="52">
        <f>SUM(G27:G32)</f>
        <v>0</v>
      </c>
      <c r="H33" s="13"/>
      <c r="I33" s="13"/>
      <c r="J33" s="13"/>
      <c r="K33" s="14"/>
      <c r="L33" s="12"/>
      <c r="M33" s="18" t="s">
        <v>36</v>
      </c>
      <c r="N33" s="18">
        <f>SUM(N27:N31)</f>
        <v>0</v>
      </c>
      <c r="O33" s="18">
        <f>SUM(O27:O31)</f>
        <v>0</v>
      </c>
      <c r="P33" s="21">
        <f>SUM(P27:P32)</f>
        <v>0</v>
      </c>
      <c r="Q33" s="51">
        <f>SUM(Q27:Q32)</f>
        <v>0</v>
      </c>
      <c r="R33" s="52">
        <f>SUM(R27:R32)</f>
        <v>0</v>
      </c>
      <c r="S33" s="13"/>
      <c r="T33" s="13"/>
      <c r="U33" s="14"/>
    </row>
    <row r="34" spans="1:21" ht="29.1" customHeight="1">
      <c r="A34" s="12"/>
      <c r="B34" s="13" t="s">
        <v>78</v>
      </c>
      <c r="C34" s="16"/>
      <c r="D34" s="13"/>
      <c r="E34" s="13"/>
      <c r="F34" s="13"/>
      <c r="G34" s="16"/>
      <c r="H34" s="13"/>
      <c r="I34" s="13"/>
      <c r="J34" s="13"/>
      <c r="K34" s="14"/>
      <c r="L34" s="12"/>
      <c r="M34" s="13" t="s">
        <v>78</v>
      </c>
      <c r="N34" s="16"/>
      <c r="O34" s="13"/>
      <c r="P34" s="13"/>
      <c r="Q34" s="13"/>
      <c r="R34" s="16"/>
      <c r="S34" s="13"/>
      <c r="T34" s="13"/>
      <c r="U34" s="14"/>
    </row>
    <row r="35" spans="1:21" ht="29.1" customHeight="1">
      <c r="A35" s="12"/>
      <c r="B35" s="13" t="s">
        <v>79</v>
      </c>
      <c r="C35" s="13"/>
      <c r="D35" s="13"/>
      <c r="E35" s="13"/>
      <c r="F35" s="13"/>
      <c r="G35" s="13"/>
      <c r="H35" s="13"/>
      <c r="I35" s="13"/>
      <c r="J35" s="13"/>
      <c r="K35" s="14"/>
      <c r="L35" s="12"/>
      <c r="M35" s="13" t="s">
        <v>79</v>
      </c>
      <c r="N35" s="13"/>
      <c r="O35" s="13"/>
      <c r="P35" s="13"/>
      <c r="Q35" s="13"/>
      <c r="R35" s="13"/>
      <c r="S35" s="13"/>
      <c r="T35" s="13"/>
      <c r="U35" s="14"/>
    </row>
    <row r="36" spans="1:21" ht="29.1" customHeight="1">
      <c r="A36" s="12"/>
      <c r="B36" s="13" t="s">
        <v>80</v>
      </c>
      <c r="C36" s="13"/>
      <c r="D36" s="13"/>
      <c r="E36" s="13"/>
      <c r="F36" s="13"/>
      <c r="G36" s="13"/>
      <c r="H36" s="13"/>
      <c r="I36" s="13"/>
      <c r="J36" s="13"/>
      <c r="K36" s="14"/>
      <c r="L36" s="12"/>
      <c r="M36" s="13" t="s">
        <v>80</v>
      </c>
      <c r="N36" s="13"/>
      <c r="O36" s="13"/>
      <c r="P36" s="13"/>
      <c r="Q36" s="13"/>
      <c r="R36" s="13"/>
      <c r="S36" s="13"/>
      <c r="T36" s="13"/>
      <c r="U36" s="14"/>
    </row>
    <row r="37" spans="1:21" ht="29.1" customHeight="1">
      <c r="A37" s="12"/>
      <c r="B37" s="13" t="s">
        <v>81</v>
      </c>
      <c r="C37" s="16"/>
      <c r="D37" s="13"/>
      <c r="E37" s="13"/>
      <c r="F37" s="13"/>
      <c r="G37" s="13"/>
      <c r="H37" s="13"/>
      <c r="I37" s="13"/>
      <c r="J37" s="13"/>
      <c r="K37" s="14"/>
      <c r="L37" s="12"/>
      <c r="M37" s="13" t="s">
        <v>81</v>
      </c>
      <c r="N37" s="16"/>
      <c r="O37" s="13"/>
      <c r="P37" s="13"/>
      <c r="Q37" s="13"/>
      <c r="R37" s="13"/>
      <c r="S37" s="13"/>
      <c r="T37" s="13"/>
      <c r="U37" s="14"/>
    </row>
    <row r="38" spans="1:21" ht="29.1" customHeight="1">
      <c r="A38" s="12"/>
      <c r="B38" s="18" t="s">
        <v>66</v>
      </c>
      <c r="C38" s="20" t="s">
        <v>67</v>
      </c>
      <c r="D38" s="18" t="s">
        <v>68</v>
      </c>
      <c r="E38" s="21" t="s">
        <v>82</v>
      </c>
      <c r="F38" s="45" t="s">
        <v>106</v>
      </c>
      <c r="G38" s="46" t="s">
        <v>107</v>
      </c>
      <c r="H38" s="13"/>
      <c r="I38" s="13"/>
      <c r="J38" s="13"/>
      <c r="K38" s="14"/>
      <c r="L38" s="12"/>
      <c r="M38" s="18" t="s">
        <v>66</v>
      </c>
      <c r="N38" s="20" t="s">
        <v>67</v>
      </c>
      <c r="O38" s="18" t="s">
        <v>68</v>
      </c>
      <c r="P38" s="21" t="s">
        <v>82</v>
      </c>
      <c r="Q38" s="45" t="s">
        <v>83</v>
      </c>
      <c r="R38" s="46" t="s">
        <v>84</v>
      </c>
      <c r="S38" s="13"/>
      <c r="T38" s="13"/>
      <c r="U38" s="14"/>
    </row>
    <row r="39" spans="1:21" ht="29.1" customHeight="1">
      <c r="A39" s="12"/>
      <c r="B39" s="18" t="s">
        <v>72</v>
      </c>
      <c r="C39" s="53"/>
      <c r="D39" s="53"/>
      <c r="E39" s="53"/>
      <c r="F39" s="65"/>
      <c r="G39" s="66"/>
      <c r="H39" s="13"/>
      <c r="I39" s="13"/>
      <c r="J39" s="13"/>
      <c r="K39" s="14"/>
      <c r="L39" s="12"/>
      <c r="M39" s="18" t="s">
        <v>72</v>
      </c>
      <c r="N39" s="44"/>
      <c r="O39" s="44"/>
      <c r="P39" s="44"/>
      <c r="Q39" s="47"/>
      <c r="R39" s="48"/>
      <c r="S39" s="13"/>
      <c r="T39" s="13"/>
      <c r="U39" s="14"/>
    </row>
    <row r="40" spans="1:21" ht="29.1" customHeight="1">
      <c r="A40" s="12"/>
      <c r="B40" s="18" t="s">
        <v>73</v>
      </c>
      <c r="C40" s="53"/>
      <c r="D40" s="53"/>
      <c r="E40" s="53"/>
      <c r="F40" s="65"/>
      <c r="G40" s="66"/>
      <c r="H40" s="13"/>
      <c r="I40" s="13"/>
      <c r="J40" s="13"/>
      <c r="K40" s="14"/>
      <c r="L40" s="12"/>
      <c r="M40" s="18" t="s">
        <v>73</v>
      </c>
      <c r="N40" s="44"/>
      <c r="O40" s="44"/>
      <c r="P40" s="44"/>
      <c r="Q40" s="47"/>
      <c r="R40" s="48"/>
      <c r="S40" s="13"/>
      <c r="T40" s="13"/>
      <c r="U40" s="14"/>
    </row>
    <row r="41" spans="1:21" ht="29.1" customHeight="1">
      <c r="A41" s="12"/>
      <c r="B41" s="18" t="s">
        <v>74</v>
      </c>
      <c r="C41" s="53"/>
      <c r="D41" s="53"/>
      <c r="E41" s="53"/>
      <c r="F41" s="65"/>
      <c r="G41" s="66"/>
      <c r="H41" s="13"/>
      <c r="I41" s="13"/>
      <c r="J41" s="13"/>
      <c r="K41" s="14"/>
      <c r="L41" s="12"/>
      <c r="M41" s="18" t="s">
        <v>74</v>
      </c>
      <c r="N41" s="44"/>
      <c r="O41" s="44"/>
      <c r="P41" s="44"/>
      <c r="Q41" s="47"/>
      <c r="R41" s="48"/>
      <c r="S41" s="13"/>
      <c r="T41" s="13"/>
      <c r="U41" s="14"/>
    </row>
    <row r="42" spans="1:21" ht="29.1" customHeight="1">
      <c r="A42" s="12"/>
      <c r="B42" s="18" t="s">
        <v>75</v>
      </c>
      <c r="C42" s="53"/>
      <c r="D42" s="53"/>
      <c r="E42" s="53"/>
      <c r="F42" s="65"/>
      <c r="G42" s="66"/>
      <c r="H42" s="13"/>
      <c r="I42" s="13"/>
      <c r="J42" s="13"/>
      <c r="K42" s="14"/>
      <c r="L42" s="12"/>
      <c r="M42" s="18" t="s">
        <v>75</v>
      </c>
      <c r="N42" s="44"/>
      <c r="O42" s="44"/>
      <c r="P42" s="44"/>
      <c r="Q42" s="47"/>
      <c r="R42" s="48"/>
      <c r="S42" s="13"/>
      <c r="T42" s="13"/>
      <c r="U42" s="14"/>
    </row>
    <row r="43" spans="1:21" ht="29.1" customHeight="1">
      <c r="A43" s="12"/>
      <c r="B43" s="18" t="s">
        <v>76</v>
      </c>
      <c r="C43" s="53"/>
      <c r="D43" s="53"/>
      <c r="E43" s="53"/>
      <c r="F43" s="67"/>
      <c r="G43" s="68"/>
      <c r="H43" s="13"/>
      <c r="I43" s="13"/>
      <c r="J43" s="13"/>
      <c r="K43" s="14"/>
      <c r="L43" s="12"/>
      <c r="M43" s="18" t="s">
        <v>76</v>
      </c>
      <c r="N43" s="44"/>
      <c r="O43" s="44"/>
      <c r="P43" s="44"/>
      <c r="Q43" s="49"/>
      <c r="R43" s="50"/>
      <c r="S43" s="13"/>
      <c r="T43" s="13"/>
      <c r="U43" s="14"/>
    </row>
    <row r="44" spans="1:21" ht="29.1" customHeight="1">
      <c r="A44" s="12"/>
      <c r="B44" s="18" t="s">
        <v>77</v>
      </c>
      <c r="C44" s="22"/>
      <c r="D44" s="22"/>
      <c r="E44" s="53"/>
      <c r="F44" s="65"/>
      <c r="G44" s="66"/>
      <c r="H44" s="13"/>
      <c r="I44" s="13"/>
      <c r="J44" s="13"/>
      <c r="K44" s="14"/>
      <c r="L44" s="12"/>
      <c r="M44" s="18" t="s">
        <v>77</v>
      </c>
      <c r="N44" s="22"/>
      <c r="O44" s="22"/>
      <c r="P44" s="44"/>
      <c r="Q44" s="47"/>
      <c r="R44" s="48"/>
      <c r="S44" s="13"/>
      <c r="T44" s="13"/>
      <c r="U44" s="14"/>
    </row>
    <row r="45" spans="1:21" ht="29.1" customHeight="1">
      <c r="A45" s="12"/>
      <c r="B45" s="18" t="s">
        <v>36</v>
      </c>
      <c r="C45" s="18">
        <f>SUM(C39:C43)</f>
        <v>0</v>
      </c>
      <c r="D45" s="18">
        <f>SUM(D39:D43)</f>
        <v>0</v>
      </c>
      <c r="E45" s="21">
        <f>SUM(E39:E44)</f>
        <v>0</v>
      </c>
      <c r="F45" s="51">
        <f>SUM(F39:F44)</f>
        <v>0</v>
      </c>
      <c r="G45" s="52">
        <f>SUM(G39:G44)</f>
        <v>0</v>
      </c>
      <c r="H45" s="16"/>
      <c r="I45" s="16"/>
      <c r="J45" s="13"/>
      <c r="K45" s="14"/>
      <c r="L45" s="12"/>
      <c r="M45" s="18" t="s">
        <v>36</v>
      </c>
      <c r="N45" s="18">
        <f>SUM(N39:N43)</f>
        <v>0</v>
      </c>
      <c r="O45" s="18">
        <f>SUM(O39:O43)</f>
        <v>0</v>
      </c>
      <c r="P45" s="21">
        <f>SUM(P39:P44)</f>
        <v>0</v>
      </c>
      <c r="Q45" s="51">
        <f>SUM(Q39:Q44)</f>
        <v>0</v>
      </c>
      <c r="R45" s="52">
        <f>SUM(R39:R44)</f>
        <v>0</v>
      </c>
      <c r="S45" s="16"/>
      <c r="T45" s="16"/>
      <c r="U45" s="14"/>
    </row>
    <row r="46" spans="1:21" ht="29.1" customHeight="1">
      <c r="A46" s="12"/>
      <c r="B46" s="13" t="s">
        <v>78</v>
      </c>
      <c r="C46" s="13"/>
      <c r="D46" s="13"/>
      <c r="E46" s="13"/>
      <c r="F46" s="13"/>
      <c r="G46" s="13"/>
      <c r="H46" s="13"/>
      <c r="I46" s="13"/>
      <c r="J46" s="13"/>
      <c r="K46" s="14"/>
      <c r="L46" s="12"/>
      <c r="M46" s="13" t="s">
        <v>78</v>
      </c>
      <c r="N46" s="13"/>
      <c r="O46" s="13"/>
      <c r="P46" s="13"/>
      <c r="Q46" s="13"/>
      <c r="R46" s="13"/>
      <c r="S46" s="13"/>
      <c r="T46" s="13"/>
      <c r="U46" s="14"/>
    </row>
    <row r="47" spans="1:21" ht="29.1" customHeight="1">
      <c r="A47" s="12"/>
      <c r="B47" s="13" t="s">
        <v>79</v>
      </c>
      <c r="C47" s="13"/>
      <c r="D47" s="13"/>
      <c r="E47" s="13"/>
      <c r="F47" s="13"/>
      <c r="G47" s="13"/>
      <c r="H47" s="13"/>
      <c r="I47" s="13"/>
      <c r="J47" s="13"/>
      <c r="K47" s="14"/>
      <c r="L47" s="12"/>
      <c r="M47" s="13" t="s">
        <v>79</v>
      </c>
      <c r="N47" s="13"/>
      <c r="O47" s="13"/>
      <c r="P47" s="13"/>
      <c r="Q47" s="13"/>
      <c r="R47" s="13"/>
      <c r="S47" s="13"/>
      <c r="T47" s="13"/>
      <c r="U47" s="14"/>
    </row>
    <row r="48" spans="1:21" ht="29.1" customHeight="1">
      <c r="A48" s="12"/>
      <c r="B48" s="13" t="s">
        <v>80</v>
      </c>
      <c r="C48" s="13"/>
      <c r="D48" s="13"/>
      <c r="E48" s="13"/>
      <c r="F48" s="13"/>
      <c r="G48" s="13"/>
      <c r="H48" s="13"/>
      <c r="I48" s="13"/>
      <c r="J48" s="13"/>
      <c r="K48" s="14"/>
      <c r="L48" s="12"/>
      <c r="M48" s="13" t="s">
        <v>80</v>
      </c>
      <c r="N48" s="13"/>
      <c r="O48" s="13"/>
      <c r="P48" s="13"/>
      <c r="Q48" s="13"/>
      <c r="R48" s="13"/>
      <c r="S48" s="13"/>
      <c r="T48" s="13"/>
      <c r="U48" s="14"/>
    </row>
    <row r="49" spans="1:21" ht="29.1" customHeight="1">
      <c r="A49" s="12"/>
      <c r="B49" s="13"/>
      <c r="C49" s="13"/>
      <c r="D49" s="13"/>
      <c r="E49" s="13"/>
      <c r="F49" s="13"/>
      <c r="G49" s="13"/>
      <c r="H49" s="13"/>
      <c r="I49" s="13"/>
      <c r="J49" s="13"/>
      <c r="K49" s="14"/>
      <c r="L49" s="12"/>
      <c r="M49" s="13"/>
      <c r="N49" s="13"/>
      <c r="O49" s="13"/>
      <c r="P49" s="13"/>
      <c r="Q49" s="13"/>
      <c r="R49" s="13"/>
      <c r="S49" s="13"/>
      <c r="T49" s="13"/>
      <c r="U49" s="14"/>
    </row>
    <row r="50" spans="1:21" ht="29.1" customHeight="1">
      <c r="A50" s="12"/>
      <c r="B50" s="13" t="s">
        <v>85</v>
      </c>
      <c r="C50" s="13"/>
      <c r="D50" s="13"/>
      <c r="E50" s="13"/>
      <c r="F50" s="13"/>
      <c r="G50" s="13"/>
      <c r="H50" s="13"/>
      <c r="I50" s="13"/>
      <c r="J50" s="13"/>
      <c r="K50" s="14"/>
      <c r="L50" s="12"/>
      <c r="M50" s="13" t="s">
        <v>85</v>
      </c>
      <c r="N50" s="13"/>
      <c r="O50" s="13"/>
      <c r="P50" s="13"/>
      <c r="Q50" s="13"/>
      <c r="R50" s="13"/>
      <c r="S50" s="13"/>
      <c r="T50" s="13"/>
      <c r="U50" s="14"/>
    </row>
    <row r="51" spans="1:21" ht="29.1" customHeight="1">
      <c r="A51" s="12"/>
      <c r="B51" s="18" t="s">
        <v>37</v>
      </c>
      <c r="C51" s="18" t="s">
        <v>38</v>
      </c>
      <c r="D51" s="176" t="s">
        <v>39</v>
      </c>
      <c r="E51" s="176"/>
      <c r="F51" s="176"/>
      <c r="G51" s="176"/>
      <c r="H51" s="13"/>
      <c r="I51" s="13"/>
      <c r="J51" s="13"/>
      <c r="K51" s="14"/>
      <c r="L51" s="12"/>
      <c r="M51" s="18" t="s">
        <v>37</v>
      </c>
      <c r="N51" s="18" t="s">
        <v>38</v>
      </c>
      <c r="O51" s="176" t="s">
        <v>39</v>
      </c>
      <c r="P51" s="176"/>
      <c r="Q51" s="176"/>
      <c r="R51" s="176"/>
      <c r="S51" s="13"/>
      <c r="T51" s="13"/>
      <c r="U51" s="14"/>
    </row>
    <row r="52" spans="1:21" ht="29.1" customHeight="1">
      <c r="A52" s="12"/>
      <c r="B52" s="18" t="s">
        <v>40</v>
      </c>
      <c r="C52" s="53"/>
      <c r="D52" s="175"/>
      <c r="E52" s="175"/>
      <c r="F52" s="175"/>
      <c r="G52" s="175"/>
      <c r="H52" s="13"/>
      <c r="I52" s="13"/>
      <c r="J52" s="13"/>
      <c r="K52" s="14"/>
      <c r="L52" s="12"/>
      <c r="M52" s="18" t="s">
        <v>40</v>
      </c>
      <c r="N52" s="53"/>
      <c r="O52" s="175"/>
      <c r="P52" s="175"/>
      <c r="Q52" s="175"/>
      <c r="R52" s="175"/>
      <c r="S52" s="13"/>
      <c r="T52" s="13"/>
      <c r="U52" s="14"/>
    </row>
    <row r="53" spans="1:21" ht="29.1" customHeight="1">
      <c r="A53" s="12"/>
      <c r="B53" s="18" t="s">
        <v>41</v>
      </c>
      <c r="C53" s="53"/>
      <c r="D53" s="175"/>
      <c r="E53" s="175"/>
      <c r="F53" s="175"/>
      <c r="G53" s="175"/>
      <c r="H53" s="13"/>
      <c r="I53" s="13"/>
      <c r="J53" s="13"/>
      <c r="K53" s="14"/>
      <c r="L53" s="12"/>
      <c r="M53" s="18" t="s">
        <v>41</v>
      </c>
      <c r="N53" s="53"/>
      <c r="O53" s="175"/>
      <c r="P53" s="175"/>
      <c r="Q53" s="175"/>
      <c r="R53" s="175"/>
      <c r="S53" s="13"/>
      <c r="T53" s="13"/>
      <c r="U53" s="14"/>
    </row>
    <row r="54" spans="1:21" ht="29.1" customHeight="1">
      <c r="A54" s="12"/>
      <c r="B54" s="18" t="s">
        <v>42</v>
      </c>
      <c r="C54" s="53"/>
      <c r="D54" s="175"/>
      <c r="E54" s="175"/>
      <c r="F54" s="175"/>
      <c r="G54" s="175"/>
      <c r="H54" s="13"/>
      <c r="I54" s="13"/>
      <c r="J54" s="13"/>
      <c r="K54" s="14"/>
      <c r="L54" s="12"/>
      <c r="M54" s="18" t="s">
        <v>42</v>
      </c>
      <c r="N54" s="53"/>
      <c r="O54" s="175"/>
      <c r="P54" s="175"/>
      <c r="Q54" s="175"/>
      <c r="R54" s="175"/>
      <c r="S54" s="13"/>
      <c r="T54" s="13"/>
      <c r="U54" s="14"/>
    </row>
    <row r="55" spans="1:21" ht="29.1" customHeight="1">
      <c r="A55" s="12"/>
      <c r="B55" s="18" t="s">
        <v>43</v>
      </c>
      <c r="C55" s="53"/>
      <c r="D55" s="175"/>
      <c r="E55" s="175"/>
      <c r="F55" s="175"/>
      <c r="G55" s="175"/>
      <c r="H55" s="13"/>
      <c r="I55" s="13"/>
      <c r="J55" s="13"/>
      <c r="K55" s="14"/>
      <c r="L55" s="12"/>
      <c r="M55" s="18" t="s">
        <v>43</v>
      </c>
      <c r="N55" s="53"/>
      <c r="O55" s="175"/>
      <c r="P55" s="175"/>
      <c r="Q55" s="175"/>
      <c r="R55" s="175"/>
      <c r="S55" s="13"/>
      <c r="T55" s="13"/>
      <c r="U55" s="14"/>
    </row>
    <row r="56" spans="1:21" ht="29.1" customHeight="1">
      <c r="A56" s="12"/>
      <c r="B56" s="18" t="s">
        <v>44</v>
      </c>
      <c r="C56" s="53"/>
      <c r="D56" s="175"/>
      <c r="E56" s="175"/>
      <c r="F56" s="175"/>
      <c r="G56" s="175"/>
      <c r="H56" s="13"/>
      <c r="I56" s="13"/>
      <c r="J56" s="13"/>
      <c r="K56" s="14"/>
      <c r="L56" s="12"/>
      <c r="M56" s="18" t="s">
        <v>44</v>
      </c>
      <c r="N56" s="53"/>
      <c r="O56" s="175"/>
      <c r="P56" s="175"/>
      <c r="Q56" s="175"/>
      <c r="R56" s="175"/>
      <c r="S56" s="13"/>
      <c r="T56" s="13"/>
      <c r="U56" s="14"/>
    </row>
    <row r="57" spans="1:21" ht="29.1" customHeight="1">
      <c r="A57" s="12"/>
      <c r="B57" s="18" t="s">
        <v>45</v>
      </c>
      <c r="C57" s="53"/>
      <c r="D57" s="175"/>
      <c r="E57" s="175"/>
      <c r="F57" s="175"/>
      <c r="G57" s="175"/>
      <c r="H57" s="13"/>
      <c r="I57" s="13"/>
      <c r="J57" s="13"/>
      <c r="K57" s="14"/>
      <c r="L57" s="12"/>
      <c r="M57" s="18" t="s">
        <v>45</v>
      </c>
      <c r="N57" s="53"/>
      <c r="O57" s="175"/>
      <c r="P57" s="175"/>
      <c r="Q57" s="175"/>
      <c r="R57" s="175"/>
      <c r="S57" s="13"/>
      <c r="T57" s="13"/>
      <c r="U57" s="14"/>
    </row>
    <row r="58" spans="1:21" ht="29.1" customHeight="1">
      <c r="A58" s="12"/>
      <c r="B58" s="18" t="s">
        <v>46</v>
      </c>
      <c r="C58" s="18">
        <f>SUM(C52:C57)</f>
        <v>0</v>
      </c>
      <c r="D58" s="175"/>
      <c r="E58" s="175"/>
      <c r="F58" s="175"/>
      <c r="G58" s="175"/>
      <c r="H58" s="13"/>
      <c r="I58" s="13"/>
      <c r="J58" s="13"/>
      <c r="K58" s="14"/>
      <c r="L58" s="12"/>
      <c r="M58" s="18" t="s">
        <v>46</v>
      </c>
      <c r="N58" s="18">
        <f>SUM(N52:N57)</f>
        <v>0</v>
      </c>
      <c r="O58" s="175"/>
      <c r="P58" s="175"/>
      <c r="Q58" s="175"/>
      <c r="R58" s="175"/>
      <c r="S58" s="13"/>
      <c r="T58" s="13"/>
      <c r="U58" s="14"/>
    </row>
    <row r="59" spans="1:21" ht="29.1" customHeight="1">
      <c r="A59" s="12"/>
      <c r="B59" s="177" t="s">
        <v>86</v>
      </c>
      <c r="C59" s="177"/>
      <c r="D59" s="177"/>
      <c r="E59" s="177"/>
      <c r="F59" s="177"/>
      <c r="G59" s="177"/>
      <c r="H59" s="19"/>
      <c r="I59" s="13"/>
      <c r="J59" s="13"/>
      <c r="K59" s="14"/>
      <c r="L59" s="12"/>
      <c r="M59" s="177" t="s">
        <v>86</v>
      </c>
      <c r="N59" s="177"/>
      <c r="O59" s="177"/>
      <c r="P59" s="177"/>
      <c r="Q59" s="177"/>
      <c r="R59" s="177"/>
      <c r="S59" s="19"/>
      <c r="T59" s="13"/>
      <c r="U59" s="14"/>
    </row>
    <row r="60" spans="1:21" ht="29.1" customHeight="1">
      <c r="A60" s="12"/>
      <c r="B60" s="177"/>
      <c r="C60" s="177"/>
      <c r="D60" s="177"/>
      <c r="E60" s="177"/>
      <c r="F60" s="177"/>
      <c r="G60" s="177"/>
      <c r="H60" s="13"/>
      <c r="I60" s="13"/>
      <c r="J60" s="13"/>
      <c r="K60" s="14"/>
      <c r="L60" s="12"/>
      <c r="M60" s="177"/>
      <c r="N60" s="177"/>
      <c r="O60" s="177"/>
      <c r="P60" s="177"/>
      <c r="Q60" s="177"/>
      <c r="R60" s="177"/>
      <c r="S60" s="13"/>
      <c r="T60" s="13"/>
      <c r="U60" s="14"/>
    </row>
    <row r="61" spans="1:21" ht="29.1" customHeight="1">
      <c r="A61" s="12"/>
      <c r="B61" s="177"/>
      <c r="C61" s="177"/>
      <c r="D61" s="177"/>
      <c r="E61" s="177"/>
      <c r="F61" s="177"/>
      <c r="G61" s="177"/>
      <c r="H61" s="13"/>
      <c r="I61" s="13"/>
      <c r="J61" s="13"/>
      <c r="K61" s="14"/>
      <c r="L61" s="12"/>
      <c r="M61" s="177"/>
      <c r="N61" s="177"/>
      <c r="O61" s="177"/>
      <c r="P61" s="177"/>
      <c r="Q61" s="177"/>
      <c r="R61" s="177"/>
      <c r="S61" s="13"/>
      <c r="T61" s="13"/>
      <c r="U61" s="14"/>
    </row>
    <row r="62" spans="1:21" ht="29.1" customHeight="1">
      <c r="A62" s="12"/>
      <c r="B62" s="177"/>
      <c r="C62" s="177"/>
      <c r="D62" s="177"/>
      <c r="E62" s="177"/>
      <c r="F62" s="177"/>
      <c r="G62" s="177"/>
      <c r="H62" s="13"/>
      <c r="I62" s="13"/>
      <c r="J62" s="13"/>
      <c r="K62" s="14"/>
      <c r="L62" s="12"/>
      <c r="M62" s="177"/>
      <c r="N62" s="177"/>
      <c r="O62" s="177"/>
      <c r="P62" s="177"/>
      <c r="Q62" s="177"/>
      <c r="R62" s="177"/>
      <c r="S62" s="13"/>
      <c r="T62" s="13"/>
      <c r="U62" s="14"/>
    </row>
    <row r="63" spans="1:21" ht="29.1" customHeight="1">
      <c r="A63" s="12"/>
      <c r="B63" s="177"/>
      <c r="C63" s="177"/>
      <c r="D63" s="177"/>
      <c r="E63" s="177"/>
      <c r="F63" s="177"/>
      <c r="G63" s="177"/>
      <c r="H63" s="13"/>
      <c r="I63" s="13"/>
      <c r="J63" s="13"/>
      <c r="K63" s="14"/>
      <c r="L63" s="12"/>
      <c r="M63" s="177"/>
      <c r="N63" s="177"/>
      <c r="O63" s="177"/>
      <c r="P63" s="177"/>
      <c r="Q63" s="177"/>
      <c r="R63" s="177"/>
      <c r="S63" s="13"/>
      <c r="T63" s="13"/>
      <c r="U63" s="14"/>
    </row>
    <row r="64" spans="1:21" ht="29.1" customHeight="1">
      <c r="A64" s="12"/>
      <c r="B64" s="177"/>
      <c r="C64" s="177"/>
      <c r="D64" s="177"/>
      <c r="E64" s="177"/>
      <c r="F64" s="177"/>
      <c r="G64" s="177"/>
      <c r="H64" s="58"/>
      <c r="I64" s="58"/>
      <c r="J64" s="13"/>
      <c r="K64" s="14"/>
      <c r="L64" s="12"/>
      <c r="M64" s="177"/>
      <c r="N64" s="177"/>
      <c r="O64" s="177"/>
      <c r="P64" s="177"/>
      <c r="Q64" s="177"/>
      <c r="R64" s="177"/>
      <c r="S64" s="4"/>
      <c r="T64" s="4"/>
      <c r="U64" s="14"/>
    </row>
    <row r="65" spans="1:21" ht="29.1" customHeight="1">
      <c r="A65" s="23"/>
      <c r="B65" s="34" t="s">
        <v>87</v>
      </c>
      <c r="C65" s="24"/>
      <c r="D65" s="24"/>
      <c r="E65" s="24"/>
      <c r="F65" s="24"/>
      <c r="G65" s="24"/>
      <c r="H65" s="59"/>
      <c r="I65" s="59"/>
      <c r="J65" s="34"/>
      <c r="K65" s="25"/>
      <c r="L65" s="23"/>
      <c r="M65" s="34" t="s">
        <v>87</v>
      </c>
      <c r="N65" s="24"/>
      <c r="O65" s="24"/>
      <c r="P65" s="24"/>
      <c r="Q65" s="24"/>
      <c r="R65" s="24"/>
      <c r="S65" s="7"/>
      <c r="T65" s="7"/>
      <c r="U65" s="25"/>
    </row>
    <row r="66" spans="1:21" ht="29.1" customHeight="1">
      <c r="A66" s="23"/>
      <c r="B66" s="35" t="s">
        <v>88</v>
      </c>
      <c r="C66" s="24"/>
      <c r="D66" s="24"/>
      <c r="E66" s="24"/>
      <c r="F66" s="24"/>
      <c r="G66" s="24"/>
      <c r="H66" s="59"/>
      <c r="I66" s="59"/>
      <c r="J66" s="34"/>
      <c r="K66" s="25"/>
      <c r="L66" s="23"/>
      <c r="M66" s="35" t="s">
        <v>88</v>
      </c>
      <c r="N66" s="24"/>
      <c r="O66" s="24"/>
      <c r="P66" s="24"/>
      <c r="Q66" s="24"/>
      <c r="R66" s="24"/>
      <c r="S66" s="7"/>
      <c r="T66" s="7"/>
      <c r="U66" s="25"/>
    </row>
    <row r="67" spans="1:21" ht="29.1" customHeight="1">
      <c r="A67" s="23"/>
      <c r="B67" s="36"/>
      <c r="C67" s="37" t="s">
        <v>89</v>
      </c>
      <c r="D67" s="38" t="s">
        <v>90</v>
      </c>
      <c r="E67" s="39" t="s">
        <v>91</v>
      </c>
      <c r="F67" s="37" t="s">
        <v>92</v>
      </c>
      <c r="G67" s="37" t="s">
        <v>93</v>
      </c>
      <c r="H67" s="60" t="s">
        <v>94</v>
      </c>
      <c r="I67" s="60" t="s">
        <v>95</v>
      </c>
      <c r="J67" s="34"/>
      <c r="K67" s="25"/>
      <c r="L67" s="23"/>
      <c r="M67" s="36"/>
      <c r="N67" s="37" t="s">
        <v>89</v>
      </c>
      <c r="O67" s="38" t="s">
        <v>90</v>
      </c>
      <c r="P67" s="39" t="s">
        <v>91</v>
      </c>
      <c r="Q67" s="37" t="s">
        <v>92</v>
      </c>
      <c r="R67" s="37" t="s">
        <v>93</v>
      </c>
      <c r="S67" s="40" t="s">
        <v>94</v>
      </c>
      <c r="T67" s="40" t="s">
        <v>95</v>
      </c>
      <c r="U67" s="25"/>
    </row>
    <row r="68" spans="1:21" ht="29.1" customHeight="1">
      <c r="A68" s="23"/>
      <c r="B68" s="38" t="s">
        <v>60</v>
      </c>
      <c r="C68" s="80"/>
      <c r="D68" s="80"/>
      <c r="E68" s="39" t="str">
        <f>IFERROR(C68/D68,"")</f>
        <v/>
      </c>
      <c r="F68" s="81"/>
      <c r="G68" s="81"/>
      <c r="H68" s="61" t="str">
        <f>IFERROR(F68/C18,"")</f>
        <v/>
      </c>
      <c r="I68" s="61" t="str">
        <f>IFERROR(G68/C18,"")</f>
        <v/>
      </c>
      <c r="J68" s="34"/>
      <c r="K68" s="25"/>
      <c r="L68" s="23"/>
      <c r="M68" s="38" t="s">
        <v>60</v>
      </c>
      <c r="N68" s="54"/>
      <c r="O68" s="54"/>
      <c r="P68" s="39" t="str">
        <f>IFERROR(N68/O68,"")</f>
        <v/>
      </c>
      <c r="Q68" s="55"/>
      <c r="R68" s="55"/>
      <c r="S68" s="41" t="str">
        <f>IFERROR(Q68/N18,"")</f>
        <v/>
      </c>
      <c r="T68" s="41" t="str">
        <f>IFERROR(R68/N18,"")</f>
        <v/>
      </c>
      <c r="U68" s="25"/>
    </row>
    <row r="69" spans="1:21" ht="29.1" customHeight="1">
      <c r="A69" s="23"/>
      <c r="B69" s="38" t="s">
        <v>61</v>
      </c>
      <c r="C69" s="80"/>
      <c r="D69" s="80"/>
      <c r="E69" s="39" t="str">
        <f>IFERROR(C69/D69,"")</f>
        <v/>
      </c>
      <c r="F69" s="81"/>
      <c r="G69" s="81"/>
      <c r="H69" s="61" t="str">
        <f>IFERROR(F69/C19,"")</f>
        <v/>
      </c>
      <c r="I69" s="61" t="str">
        <f>IFERROR(G69/C19,"")</f>
        <v/>
      </c>
      <c r="J69" s="34"/>
      <c r="K69" s="25"/>
      <c r="L69" s="23"/>
      <c r="M69" s="38" t="s">
        <v>61</v>
      </c>
      <c r="N69" s="54"/>
      <c r="O69" s="54"/>
      <c r="P69" s="39" t="str">
        <f>IFERROR(N69/O69,"")</f>
        <v/>
      </c>
      <c r="Q69" s="55"/>
      <c r="R69" s="55"/>
      <c r="S69" s="41" t="str">
        <f>IFERROR(Q69/N19,"")</f>
        <v/>
      </c>
      <c r="T69" s="41" t="str">
        <f>IFERROR(R69/N19,"")</f>
        <v/>
      </c>
      <c r="U69" s="25"/>
    </row>
    <row r="70" spans="1:21" ht="29.1" customHeight="1">
      <c r="A70" s="23"/>
      <c r="B70" s="38" t="s">
        <v>62</v>
      </c>
      <c r="C70" s="80"/>
      <c r="D70" s="80"/>
      <c r="E70" s="39" t="str">
        <f>IFERROR(C70/D70,"")</f>
        <v/>
      </c>
      <c r="F70" s="81"/>
      <c r="G70" s="81"/>
      <c r="H70" s="61" t="str">
        <f>IFERROR(F70/C20,"")</f>
        <v/>
      </c>
      <c r="I70" s="61" t="str">
        <f>IFERROR(G70/C20,"")</f>
        <v/>
      </c>
      <c r="J70" s="34"/>
      <c r="K70" s="25"/>
      <c r="L70" s="23"/>
      <c r="M70" s="38" t="s">
        <v>62</v>
      </c>
      <c r="N70" s="54"/>
      <c r="O70" s="54"/>
      <c r="P70" s="39" t="str">
        <f>IFERROR(N70/O70,"")</f>
        <v/>
      </c>
      <c r="Q70" s="55"/>
      <c r="R70" s="55"/>
      <c r="S70" s="41" t="str">
        <f>IFERROR(Q70/N20,"")</f>
        <v/>
      </c>
      <c r="T70" s="41" t="str">
        <f>IFERROR(R70/N20,"")</f>
        <v/>
      </c>
      <c r="U70" s="25"/>
    </row>
    <row r="71" spans="1:21" ht="27" customHeight="1">
      <c r="A71" s="23"/>
      <c r="B71" s="38" t="s">
        <v>36</v>
      </c>
      <c r="C71" s="38">
        <f>SUM(C68:C70)</f>
        <v>0</v>
      </c>
      <c r="D71" s="38">
        <f>SUM(D68:D70)</f>
        <v>0</v>
      </c>
      <c r="E71" s="42"/>
      <c r="F71" s="37">
        <f>SUM(F68:F70)</f>
        <v>0</v>
      </c>
      <c r="G71" s="37">
        <f>SUM(G68:G70)</f>
        <v>0</v>
      </c>
      <c r="H71" s="62"/>
      <c r="I71" s="62"/>
      <c r="J71" s="34"/>
      <c r="K71" s="25"/>
      <c r="L71" s="23"/>
      <c r="M71" s="38" t="s">
        <v>36</v>
      </c>
      <c r="N71" s="38">
        <f>SUM(N68:N70)</f>
        <v>0</v>
      </c>
      <c r="O71" s="38">
        <f>SUM(O68:O70)</f>
        <v>0</v>
      </c>
      <c r="P71" s="42"/>
      <c r="Q71" s="37">
        <f>SUM(Q68:Q70)</f>
        <v>0</v>
      </c>
      <c r="R71" s="37">
        <f>SUM(R68:R70)</f>
        <v>0</v>
      </c>
      <c r="S71" s="43"/>
      <c r="T71" s="43"/>
      <c r="U71" s="25"/>
    </row>
    <row r="72" spans="1:21" ht="27" customHeight="1">
      <c r="A72" s="23"/>
      <c r="B72" s="35" t="s">
        <v>96</v>
      </c>
      <c r="C72" s="24"/>
      <c r="D72" s="24"/>
      <c r="E72" s="24"/>
      <c r="F72" s="24"/>
      <c r="G72" s="24"/>
      <c r="H72" s="59"/>
      <c r="I72" s="59"/>
      <c r="J72" s="34"/>
      <c r="K72" s="25"/>
      <c r="L72" s="23"/>
      <c r="M72" s="35" t="s">
        <v>96</v>
      </c>
      <c r="N72" s="24"/>
      <c r="O72" s="24"/>
      <c r="P72" s="24"/>
      <c r="Q72" s="24"/>
      <c r="R72" s="24"/>
      <c r="S72" s="7"/>
      <c r="T72" s="7"/>
      <c r="U72" s="25"/>
    </row>
    <row r="73" spans="1:21" ht="27" customHeight="1">
      <c r="A73" s="23"/>
      <c r="B73" s="36"/>
      <c r="C73" s="38" t="s">
        <v>97</v>
      </c>
      <c r="D73" s="38" t="s">
        <v>98</v>
      </c>
      <c r="E73" s="38" t="s">
        <v>91</v>
      </c>
      <c r="F73" s="24"/>
      <c r="G73" s="24"/>
      <c r="H73" s="59"/>
      <c r="I73" s="59"/>
      <c r="J73" s="34"/>
      <c r="K73" s="25"/>
      <c r="L73" s="23"/>
      <c r="M73" s="36"/>
      <c r="N73" s="38" t="s">
        <v>97</v>
      </c>
      <c r="O73" s="38" t="s">
        <v>98</v>
      </c>
      <c r="P73" s="38" t="s">
        <v>91</v>
      </c>
      <c r="Q73" s="24"/>
      <c r="R73" s="24"/>
      <c r="S73" s="7"/>
      <c r="T73" s="7"/>
      <c r="U73" s="25"/>
    </row>
    <row r="74" spans="1:21" ht="30.6" customHeight="1">
      <c r="A74" s="23"/>
      <c r="B74" s="38" t="s">
        <v>60</v>
      </c>
      <c r="C74" s="38"/>
      <c r="D74" s="38"/>
      <c r="E74" s="38"/>
      <c r="F74" s="24"/>
      <c r="G74" s="24"/>
      <c r="H74" s="59"/>
      <c r="I74" s="59"/>
      <c r="J74" s="34"/>
      <c r="K74" s="25"/>
      <c r="L74" s="23"/>
      <c r="M74" s="38" t="s">
        <v>60</v>
      </c>
      <c r="N74" s="54"/>
      <c r="O74" s="54"/>
      <c r="P74" s="38" t="str">
        <f>IFERROR(N74/O74,"")</f>
        <v/>
      </c>
      <c r="Q74" s="24"/>
      <c r="R74" s="24"/>
      <c r="S74" s="7"/>
      <c r="T74" s="7"/>
      <c r="U74" s="25"/>
    </row>
    <row r="75" spans="1:21" ht="27" customHeight="1">
      <c r="A75" s="23"/>
      <c r="B75" s="38" t="s">
        <v>61</v>
      </c>
      <c r="C75" s="38"/>
      <c r="D75" s="38"/>
      <c r="E75" s="38"/>
      <c r="F75" s="24"/>
      <c r="G75" s="24"/>
      <c r="H75" s="59"/>
      <c r="I75" s="59"/>
      <c r="J75" s="34"/>
      <c r="K75" s="25"/>
      <c r="L75" s="23"/>
      <c r="M75" s="38" t="s">
        <v>61</v>
      </c>
      <c r="N75" s="54"/>
      <c r="O75" s="54"/>
      <c r="P75" s="38" t="str">
        <f>IFERROR(N75/O75,"")</f>
        <v/>
      </c>
      <c r="Q75" s="24"/>
      <c r="R75" s="24"/>
      <c r="S75" s="7"/>
      <c r="T75" s="7"/>
      <c r="U75" s="25"/>
    </row>
    <row r="76" spans="1:21" ht="27" customHeight="1">
      <c r="A76" s="23"/>
      <c r="B76" s="38" t="s">
        <v>62</v>
      </c>
      <c r="C76" s="38"/>
      <c r="D76" s="38"/>
      <c r="E76" s="38"/>
      <c r="F76" s="24"/>
      <c r="G76" s="24"/>
      <c r="H76" s="59"/>
      <c r="I76" s="59"/>
      <c r="J76" s="34"/>
      <c r="K76" s="25"/>
      <c r="L76" s="23"/>
      <c r="M76" s="38" t="s">
        <v>62</v>
      </c>
      <c r="N76" s="54"/>
      <c r="O76" s="54"/>
      <c r="P76" s="38" t="str">
        <f>IFERROR(N76/O76,"")</f>
        <v/>
      </c>
      <c r="Q76" s="24"/>
      <c r="R76" s="24"/>
      <c r="S76" s="7"/>
      <c r="T76" s="7"/>
      <c r="U76" s="25"/>
    </row>
    <row r="77" spans="1:21" ht="27" customHeight="1">
      <c r="A77" s="23"/>
      <c r="B77" s="38" t="s">
        <v>36</v>
      </c>
      <c r="C77" s="38">
        <f>SUM(C74:C76)</f>
        <v>0</v>
      </c>
      <c r="D77" s="38">
        <f>SUM(D74:D76)</f>
        <v>0</v>
      </c>
      <c r="E77" s="42"/>
      <c r="F77" s="24"/>
      <c r="G77" s="24"/>
      <c r="H77" s="59"/>
      <c r="I77" s="59"/>
      <c r="J77" s="34"/>
      <c r="K77" s="25"/>
      <c r="L77" s="23"/>
      <c r="M77" s="38" t="s">
        <v>36</v>
      </c>
      <c r="N77" s="38">
        <f>SUM(N74:N76)</f>
        <v>0</v>
      </c>
      <c r="O77" s="38">
        <f>SUM(O74:O76)</f>
        <v>0</v>
      </c>
      <c r="P77" s="42" t="str">
        <f>IFERROR(N77/O77,"")</f>
        <v/>
      </c>
      <c r="Q77" s="24"/>
      <c r="R77" s="24"/>
      <c r="S77" s="7"/>
      <c r="T77" s="7"/>
      <c r="U77" s="25"/>
    </row>
    <row r="78" spans="1:21" ht="39" customHeight="1">
      <c r="A78" s="23"/>
      <c r="B78" s="195" t="s">
        <v>108</v>
      </c>
      <c r="C78" s="195"/>
      <c r="D78" s="195"/>
      <c r="E78" s="195"/>
      <c r="F78" s="195"/>
      <c r="G78" s="195"/>
      <c r="H78" s="195"/>
      <c r="I78" s="195"/>
      <c r="J78" s="195"/>
      <c r="K78" s="25"/>
      <c r="L78" s="23"/>
      <c r="M78" s="195" t="s">
        <v>108</v>
      </c>
      <c r="N78" s="195"/>
      <c r="O78" s="195"/>
      <c r="P78" s="195"/>
      <c r="Q78" s="195"/>
      <c r="R78" s="195"/>
      <c r="S78" s="195"/>
      <c r="T78" s="195"/>
      <c r="U78" s="25"/>
    </row>
    <row r="79" spans="1:21">
      <c r="A79" s="23"/>
      <c r="B79" s="24"/>
      <c r="C79" s="24"/>
      <c r="D79" s="24"/>
      <c r="E79" s="24"/>
      <c r="F79" s="24"/>
      <c r="G79" s="24"/>
      <c r="H79" s="24"/>
      <c r="I79" s="24"/>
      <c r="J79" s="34"/>
      <c r="K79" s="25"/>
      <c r="L79" s="23"/>
      <c r="M79" s="24"/>
      <c r="N79" s="24"/>
      <c r="O79" s="24"/>
      <c r="P79" s="24"/>
      <c r="Q79" s="24"/>
      <c r="R79" s="24"/>
      <c r="S79" s="24"/>
      <c r="T79" s="24"/>
      <c r="U79" s="25"/>
    </row>
    <row r="80" spans="1:21" ht="28.5" customHeight="1">
      <c r="A80" s="23"/>
      <c r="B80" s="69" t="s">
        <v>109</v>
      </c>
      <c r="C80" s="30"/>
      <c r="D80" s="30"/>
      <c r="E80" s="30"/>
      <c r="F80" s="30"/>
      <c r="G80" s="30"/>
      <c r="H80" s="30"/>
      <c r="I80" s="30"/>
      <c r="J80" s="29"/>
      <c r="K80" s="25"/>
      <c r="L80" s="12"/>
      <c r="M80" s="13"/>
      <c r="N80" s="13"/>
      <c r="O80" s="13"/>
      <c r="P80" s="13"/>
      <c r="Q80" s="13"/>
      <c r="R80" s="5" t="s">
        <v>47</v>
      </c>
      <c r="S80" s="178"/>
      <c r="T80" s="179"/>
      <c r="U80" s="14"/>
    </row>
    <row r="81" spans="1:21" ht="28.5" customHeight="1">
      <c r="A81" s="23"/>
      <c r="B81" s="196" t="s">
        <v>110</v>
      </c>
      <c r="C81" s="197"/>
      <c r="D81" s="198"/>
      <c r="E81" s="199"/>
      <c r="F81" s="200"/>
      <c r="G81" s="30"/>
      <c r="H81" s="30"/>
      <c r="I81" s="30"/>
      <c r="J81" s="29"/>
      <c r="K81" s="25"/>
      <c r="L81" s="12"/>
      <c r="M81" s="13"/>
      <c r="N81" s="13"/>
      <c r="O81" s="13"/>
      <c r="P81" s="13"/>
      <c r="Q81" s="13"/>
      <c r="R81" s="5" t="s">
        <v>48</v>
      </c>
      <c r="S81" s="178"/>
      <c r="T81" s="179"/>
      <c r="U81" s="14"/>
    </row>
    <row r="82" spans="1:21" ht="28.5" customHeight="1">
      <c r="A82" s="23"/>
      <c r="B82" s="29"/>
      <c r="C82" s="69"/>
      <c r="D82" s="30"/>
      <c r="E82" s="30"/>
      <c r="F82" s="30"/>
      <c r="G82" s="30"/>
      <c r="H82" s="30"/>
      <c r="I82" s="30"/>
      <c r="J82" s="29"/>
      <c r="K82" s="25"/>
      <c r="L82" s="12"/>
      <c r="M82" s="13"/>
      <c r="N82" s="13"/>
      <c r="O82" s="13"/>
      <c r="P82" s="13"/>
      <c r="Q82" s="13"/>
      <c r="R82" s="5" t="s">
        <v>49</v>
      </c>
      <c r="S82" s="178"/>
      <c r="T82" s="179"/>
      <c r="U82" s="14"/>
    </row>
    <row r="83" spans="1:21" ht="27" customHeight="1">
      <c r="A83" s="23"/>
      <c r="B83" s="69" t="s">
        <v>111</v>
      </c>
      <c r="C83" s="69"/>
      <c r="D83" s="30"/>
      <c r="E83" s="30"/>
      <c r="F83" s="30"/>
      <c r="G83" s="30"/>
      <c r="H83" s="30"/>
      <c r="I83" s="30"/>
      <c r="J83" s="29"/>
      <c r="K83" s="25"/>
      <c r="L83" s="12"/>
      <c r="M83" s="13"/>
      <c r="N83" s="13"/>
      <c r="O83" s="13"/>
      <c r="P83" s="13"/>
      <c r="Q83" s="13"/>
      <c r="R83" s="5" t="s">
        <v>50</v>
      </c>
      <c r="S83" s="178"/>
      <c r="T83" s="179"/>
      <c r="U83" s="14"/>
    </row>
    <row r="84" spans="1:21" ht="27" customHeight="1" thickBot="1">
      <c r="A84" s="23"/>
      <c r="B84" s="202"/>
      <c r="C84" s="203"/>
      <c r="D84" s="203"/>
      <c r="E84" s="203"/>
      <c r="F84" s="203"/>
      <c r="G84" s="203"/>
      <c r="H84" s="203"/>
      <c r="I84" s="203"/>
      <c r="J84" s="204"/>
      <c r="K84" s="25"/>
      <c r="L84" s="26"/>
      <c r="M84" s="27"/>
      <c r="N84" s="27"/>
      <c r="O84" s="27"/>
      <c r="P84" s="27"/>
      <c r="Q84" s="27"/>
      <c r="R84" s="27"/>
      <c r="S84" s="27"/>
      <c r="T84" s="27"/>
      <c r="U84" s="28"/>
    </row>
    <row r="85" spans="1:21" ht="27" customHeight="1">
      <c r="A85" s="23"/>
      <c r="B85" s="69"/>
      <c r="C85" s="69"/>
      <c r="D85" s="30"/>
      <c r="E85" s="30"/>
      <c r="F85" s="30"/>
      <c r="G85" s="30"/>
      <c r="H85" s="30"/>
      <c r="I85" s="30"/>
      <c r="J85" s="29"/>
      <c r="K85" s="25"/>
    </row>
    <row r="86" spans="1:21" ht="27" customHeight="1">
      <c r="A86" s="23"/>
      <c r="B86" s="69" t="s">
        <v>112</v>
      </c>
      <c r="C86" s="30"/>
      <c r="D86" s="30"/>
      <c r="E86" s="30"/>
      <c r="F86" s="30"/>
      <c r="G86" s="30"/>
      <c r="H86" s="30"/>
      <c r="I86" s="30"/>
      <c r="J86" s="29"/>
      <c r="K86" s="25"/>
    </row>
    <row r="87" spans="1:21" ht="27" customHeight="1">
      <c r="A87" s="23"/>
      <c r="B87" s="70"/>
      <c r="C87" s="205" t="s">
        <v>113</v>
      </c>
      <c r="D87" s="205"/>
      <c r="E87" s="30"/>
      <c r="F87" s="30"/>
      <c r="G87" s="30"/>
      <c r="H87" s="30"/>
      <c r="I87" s="30"/>
      <c r="J87" s="29"/>
      <c r="K87" s="25"/>
    </row>
    <row r="88" spans="1:21" ht="27" customHeight="1">
      <c r="A88" s="23"/>
      <c r="B88" s="70"/>
      <c r="C88" s="205" t="s">
        <v>114</v>
      </c>
      <c r="D88" s="205"/>
      <c r="E88" s="30"/>
      <c r="F88" s="30"/>
      <c r="G88" s="30"/>
      <c r="H88" s="30"/>
      <c r="I88" s="30"/>
      <c r="J88" s="29"/>
      <c r="K88" s="25"/>
    </row>
    <row r="89" spans="1:21" ht="27" customHeight="1">
      <c r="A89" s="23"/>
      <c r="B89" s="70"/>
      <c r="C89" s="205" t="s">
        <v>115</v>
      </c>
      <c r="D89" s="205"/>
      <c r="E89" s="30"/>
      <c r="F89" s="30"/>
      <c r="G89" s="71"/>
      <c r="H89" s="30"/>
      <c r="I89" s="30"/>
      <c r="J89" s="29"/>
      <c r="K89" s="25"/>
    </row>
    <row r="90" spans="1:21" ht="27" customHeight="1">
      <c r="A90" s="23"/>
      <c r="B90" s="70"/>
      <c r="C90" s="205" t="s">
        <v>116</v>
      </c>
      <c r="D90" s="205"/>
      <c r="E90" s="30"/>
      <c r="F90" s="30"/>
      <c r="G90" s="30"/>
      <c r="H90" s="30"/>
      <c r="I90" s="30"/>
      <c r="J90" s="29"/>
      <c r="K90" s="25"/>
    </row>
    <row r="91" spans="1:21" ht="27" customHeight="1">
      <c r="A91" s="23"/>
      <c r="B91" s="70"/>
      <c r="C91" s="205" t="s">
        <v>117</v>
      </c>
      <c r="D91" s="205"/>
      <c r="E91" s="30"/>
      <c r="F91" s="30"/>
      <c r="G91" s="30"/>
      <c r="H91" s="30"/>
      <c r="I91" s="30"/>
      <c r="J91" s="29"/>
      <c r="K91" s="25"/>
    </row>
    <row r="92" spans="1:21" ht="27" customHeight="1">
      <c r="A92" s="23"/>
      <c r="B92" s="70"/>
      <c r="C92" s="205" t="s">
        <v>118</v>
      </c>
      <c r="D92" s="205"/>
      <c r="E92" s="30"/>
      <c r="F92" s="30"/>
      <c r="G92" s="30"/>
      <c r="H92" s="30"/>
      <c r="I92" s="30"/>
      <c r="J92" s="29"/>
      <c r="K92" s="25"/>
    </row>
    <row r="93" spans="1:21" ht="27" customHeight="1">
      <c r="A93" s="23"/>
      <c r="B93" s="206"/>
      <c r="C93" s="207"/>
      <c r="D93" s="207"/>
      <c r="E93" s="207"/>
      <c r="F93" s="207"/>
      <c r="G93" s="207"/>
      <c r="H93" s="207"/>
      <c r="I93" s="207"/>
      <c r="J93" s="207"/>
      <c r="K93" s="25"/>
    </row>
    <row r="94" spans="1:21" ht="27" customHeight="1">
      <c r="A94" s="23"/>
      <c r="B94" s="69" t="s">
        <v>119</v>
      </c>
      <c r="C94" s="69"/>
      <c r="D94" s="30"/>
      <c r="E94" s="30"/>
      <c r="F94" s="30"/>
      <c r="G94" s="30"/>
      <c r="H94" s="30"/>
      <c r="I94" s="30"/>
      <c r="J94" s="29"/>
      <c r="K94" s="25"/>
    </row>
    <row r="95" spans="1:21" ht="27" customHeight="1">
      <c r="A95" s="23"/>
      <c r="B95" s="202"/>
      <c r="C95" s="203"/>
      <c r="D95" s="203"/>
      <c r="E95" s="203"/>
      <c r="F95" s="203"/>
      <c r="G95" s="203"/>
      <c r="H95" s="203"/>
      <c r="I95" s="203"/>
      <c r="J95" s="204"/>
      <c r="K95" s="25"/>
    </row>
    <row r="96" spans="1:21" ht="27" customHeight="1">
      <c r="A96" s="23"/>
      <c r="B96" s="206" t="s">
        <v>120</v>
      </c>
      <c r="C96" s="207"/>
      <c r="D96" s="207"/>
      <c r="E96" s="207"/>
      <c r="F96" s="207"/>
      <c r="G96" s="207"/>
      <c r="H96" s="207"/>
      <c r="I96" s="207"/>
      <c r="J96" s="207"/>
      <c r="K96" s="25"/>
    </row>
    <row r="97" spans="1:11" ht="27" customHeight="1">
      <c r="A97" s="23"/>
      <c r="B97" s="72"/>
      <c r="C97" s="30"/>
      <c r="D97" s="30"/>
      <c r="E97" s="30"/>
      <c r="F97" s="30"/>
      <c r="G97" s="30"/>
      <c r="H97" s="30"/>
      <c r="I97" s="30"/>
      <c r="J97" s="29"/>
      <c r="K97" s="25"/>
    </row>
    <row r="98" spans="1:11" ht="27" customHeight="1">
      <c r="A98" s="23"/>
      <c r="B98" s="69" t="s">
        <v>121</v>
      </c>
      <c r="C98" s="30"/>
      <c r="D98" s="30"/>
      <c r="E98" s="30"/>
      <c r="F98" s="30"/>
      <c r="G98" s="30"/>
      <c r="H98" s="30"/>
      <c r="I98" s="30"/>
      <c r="J98" s="29"/>
      <c r="K98" s="25"/>
    </row>
    <row r="99" spans="1:11" ht="27" customHeight="1">
      <c r="A99" s="23"/>
      <c r="B99" s="208"/>
      <c r="C99" s="209"/>
      <c r="D99" s="209"/>
      <c r="E99" s="209"/>
      <c r="F99" s="209"/>
      <c r="G99" s="209"/>
      <c r="H99" s="209"/>
      <c r="I99" s="209"/>
      <c r="J99" s="210"/>
      <c r="K99" s="25"/>
    </row>
    <row r="100" spans="1:11" ht="27" customHeight="1">
      <c r="A100" s="23"/>
      <c r="B100" s="211"/>
      <c r="C100" s="212"/>
      <c r="D100" s="212"/>
      <c r="E100" s="212"/>
      <c r="F100" s="212"/>
      <c r="G100" s="212"/>
      <c r="H100" s="212"/>
      <c r="I100" s="212"/>
      <c r="J100" s="213"/>
      <c r="K100" s="25"/>
    </row>
    <row r="101" spans="1:11" ht="27" customHeight="1">
      <c r="A101" s="23"/>
      <c r="B101" s="69" t="s">
        <v>122</v>
      </c>
      <c r="C101" s="30"/>
      <c r="D101" s="30"/>
      <c r="E101" s="30"/>
      <c r="F101" s="30"/>
      <c r="G101" s="30"/>
      <c r="H101" s="30"/>
      <c r="I101" s="30"/>
      <c r="J101" s="29"/>
      <c r="K101" s="25"/>
    </row>
    <row r="102" spans="1:11" ht="27" customHeight="1">
      <c r="A102" s="23"/>
      <c r="B102" s="63"/>
      <c r="C102" s="24"/>
      <c r="D102" s="24"/>
      <c r="E102" s="24"/>
      <c r="F102" s="24"/>
      <c r="G102" s="24"/>
      <c r="H102" s="24"/>
      <c r="I102" s="24"/>
      <c r="J102" s="34"/>
      <c r="K102" s="25"/>
    </row>
    <row r="103" spans="1:11" ht="27" customHeight="1">
      <c r="A103" s="12"/>
      <c r="B103" s="13"/>
      <c r="C103" s="13"/>
      <c r="D103" s="13"/>
      <c r="E103" s="13"/>
      <c r="F103" s="13"/>
      <c r="G103" s="13"/>
      <c r="H103" s="64" t="s">
        <v>47</v>
      </c>
      <c r="I103" s="214"/>
      <c r="J103" s="215"/>
      <c r="K103" s="14"/>
    </row>
    <row r="104" spans="1:11" ht="27" customHeight="1">
      <c r="A104" s="12"/>
      <c r="B104" s="13"/>
      <c r="C104" s="13"/>
      <c r="D104" s="13"/>
      <c r="E104" s="13"/>
      <c r="F104" s="13"/>
      <c r="G104" s="13"/>
      <c r="H104" s="64" t="s">
        <v>48</v>
      </c>
      <c r="I104" s="214"/>
      <c r="J104" s="215"/>
      <c r="K104" s="14"/>
    </row>
    <row r="105" spans="1:11" ht="27" customHeight="1">
      <c r="A105" s="12"/>
      <c r="B105" s="13"/>
      <c r="C105" s="13"/>
      <c r="D105" s="13"/>
      <c r="E105" s="13"/>
      <c r="F105" s="13"/>
      <c r="G105" s="13"/>
      <c r="H105" s="64" t="s">
        <v>49</v>
      </c>
      <c r="I105" s="214"/>
      <c r="J105" s="215"/>
      <c r="K105" s="14"/>
    </row>
    <row r="106" spans="1:11" ht="27" customHeight="1">
      <c r="A106" s="12"/>
      <c r="B106" s="13"/>
      <c r="C106" s="13"/>
      <c r="D106" s="13"/>
      <c r="E106" s="13"/>
      <c r="F106" s="13"/>
      <c r="G106" s="13"/>
      <c r="H106" s="64" t="s">
        <v>50</v>
      </c>
      <c r="I106" s="214"/>
      <c r="J106" s="215"/>
      <c r="K106" s="14"/>
    </row>
    <row r="107" spans="1:11" ht="27" customHeight="1" thickBot="1">
      <c r="A107" s="26"/>
      <c r="B107" s="27"/>
      <c r="C107" s="27"/>
      <c r="D107" s="27"/>
      <c r="E107" s="27"/>
      <c r="F107" s="27"/>
      <c r="G107" s="27"/>
      <c r="H107" s="27"/>
      <c r="I107" s="27"/>
      <c r="J107" s="27"/>
      <c r="K107" s="28"/>
    </row>
  </sheetData>
  <mergeCells count="50">
    <mergeCell ref="B99:J100"/>
    <mergeCell ref="I103:J103"/>
    <mergeCell ref="I104:J104"/>
    <mergeCell ref="I105:J105"/>
    <mergeCell ref="I106:J106"/>
    <mergeCell ref="B96:J96"/>
    <mergeCell ref="S82:T82"/>
    <mergeCell ref="S83:T83"/>
    <mergeCell ref="B84:J84"/>
    <mergeCell ref="C87:D87"/>
    <mergeCell ref="C88:D88"/>
    <mergeCell ref="C89:D89"/>
    <mergeCell ref="C90:D90"/>
    <mergeCell ref="C91:D91"/>
    <mergeCell ref="C92:D92"/>
    <mergeCell ref="B93:J93"/>
    <mergeCell ref="B95:J95"/>
    <mergeCell ref="B81:C81"/>
    <mergeCell ref="D81:F81"/>
    <mergeCell ref="S81:T81"/>
    <mergeCell ref="D56:G56"/>
    <mergeCell ref="O56:R56"/>
    <mergeCell ref="D57:G57"/>
    <mergeCell ref="O57:R57"/>
    <mergeCell ref="D58:G58"/>
    <mergeCell ref="O58:R58"/>
    <mergeCell ref="B59:G64"/>
    <mergeCell ref="M59:R64"/>
    <mergeCell ref="B78:J78"/>
    <mergeCell ref="M78:T78"/>
    <mergeCell ref="S80:T80"/>
    <mergeCell ref="D53:G53"/>
    <mergeCell ref="O53:R53"/>
    <mergeCell ref="D54:G54"/>
    <mergeCell ref="O54:R54"/>
    <mergeCell ref="D55:G55"/>
    <mergeCell ref="O55:R55"/>
    <mergeCell ref="D52:G52"/>
    <mergeCell ref="O52:R52"/>
    <mergeCell ref="A1:J1"/>
    <mergeCell ref="L1:U1"/>
    <mergeCell ref="H4:J4"/>
    <mergeCell ref="R4:T4"/>
    <mergeCell ref="A6:K6"/>
    <mergeCell ref="L6:T6"/>
    <mergeCell ref="B11:J13"/>
    <mergeCell ref="M11:T13"/>
    <mergeCell ref="M22:T22"/>
    <mergeCell ref="D51:G51"/>
    <mergeCell ref="O51:R51"/>
  </mergeCells>
  <phoneticPr fontId="9"/>
  <conditionalFormatting sqref="B87:B92">
    <cfRule type="expression" dxfId="6" priority="2">
      <formula>$D$80=$M$81</formula>
    </cfRule>
    <cfRule type="expression" dxfId="5" priority="6">
      <formula>$D$20&gt;=1</formula>
    </cfRule>
  </conditionalFormatting>
  <conditionalFormatting sqref="B99">
    <cfRule type="expression" dxfId="4" priority="8">
      <formula>$D$20&gt;=1</formula>
    </cfRule>
  </conditionalFormatting>
  <conditionalFormatting sqref="B84:J84">
    <cfRule type="expression" dxfId="3" priority="1">
      <formula>$D$20&gt;=1</formula>
    </cfRule>
  </conditionalFormatting>
  <conditionalFormatting sqref="C69:D69 F69:G69">
    <cfRule type="expression" dxfId="2" priority="4">
      <formula>$C$18&gt;=1</formula>
    </cfRule>
  </conditionalFormatting>
  <conditionalFormatting sqref="C70:D70 F70:G70">
    <cfRule type="expression" dxfId="1" priority="3">
      <formula>$C$19&gt;=1</formula>
    </cfRule>
  </conditionalFormatting>
  <conditionalFormatting sqref="D81:F81">
    <cfRule type="expression" dxfId="0" priority="7">
      <formula>$D$20&gt;=1</formula>
    </cfRule>
  </conditionalFormatting>
  <dataValidations count="2">
    <dataValidation type="list" allowBlank="1" showInputMessage="1" showErrorMessage="1" sqref="D81:F81" xr:uid="{31FE00F1-5D15-4FBB-B079-7C7E436FFD56}">
      <formula1>$M$80:$M$84</formula1>
    </dataValidation>
    <dataValidation type="list" showInputMessage="1" showErrorMessage="1" sqref="B87:B92" xr:uid="{BA49E6B5-A2DC-4ECD-85A7-F6C777C98F86}">
      <formula1>$M$86:$M$87</formula1>
    </dataValidation>
  </dataValidations>
  <pageMargins left="0.7" right="0.7" top="0.75" bottom="0.75" header="0.3" footer="0.3"/>
  <pageSetup paperSize="9" scale="1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DDD7-389C-4535-9ACE-AB6574A18A2A}">
  <sheetPr>
    <pageSetUpPr fitToPage="1"/>
  </sheetPr>
  <dimension ref="A1:AF28"/>
  <sheetViews>
    <sheetView view="pageBreakPreview" zoomScale="70" zoomScaleNormal="85" zoomScaleSheetLayoutView="70" workbookViewId="0">
      <selection sqref="A1:P1"/>
    </sheetView>
  </sheetViews>
  <sheetFormatPr defaultColWidth="8.75" defaultRowHeight="13.5"/>
  <cols>
    <col min="1" max="1" width="3" style="82" customWidth="1"/>
    <col min="2" max="2" width="17.5" style="82" customWidth="1"/>
    <col min="3" max="3" width="23.25" style="82" bestFit="1" customWidth="1"/>
    <col min="4" max="4" width="16.5" style="82" bestFit="1" customWidth="1"/>
    <col min="5" max="5" width="12" style="83" bestFit="1" customWidth="1"/>
    <col min="6" max="6" width="14.5" style="84" bestFit="1" customWidth="1"/>
    <col min="7" max="7" width="21.25" style="83" customWidth="1"/>
    <col min="8" max="8" width="27.25" style="83" bestFit="1" customWidth="1"/>
    <col min="9" max="9" width="43.5" style="82" bestFit="1" customWidth="1"/>
    <col min="10" max="10" width="25.125" style="82" bestFit="1" customWidth="1"/>
    <col min="11" max="11" width="12.25" style="82" bestFit="1" customWidth="1"/>
    <col min="12" max="12" width="10.5" style="82" bestFit="1" customWidth="1"/>
    <col min="13" max="14" width="22.875" style="82" bestFit="1" customWidth="1"/>
    <col min="15" max="15" width="10.5" style="82" bestFit="1" customWidth="1"/>
    <col min="16" max="16" width="3.5" style="82" customWidth="1"/>
    <col min="17" max="17" width="3" style="82" customWidth="1"/>
    <col min="18" max="18" width="17.5" style="82" customWidth="1"/>
    <col min="19" max="19" width="23.25" style="82" bestFit="1" customWidth="1"/>
    <col min="20" max="20" width="16.5" style="82" bestFit="1" customWidth="1"/>
    <col min="21" max="21" width="12" style="82" bestFit="1" customWidth="1"/>
    <col min="22" max="22" width="14.5" style="82" bestFit="1" customWidth="1"/>
    <col min="23" max="23" width="21.25" style="82" customWidth="1"/>
    <col min="24" max="24" width="27.25" style="82" bestFit="1" customWidth="1"/>
    <col min="25" max="25" width="43.5" style="82" bestFit="1" customWidth="1"/>
    <col min="26" max="26" width="25.125" style="82" bestFit="1" customWidth="1"/>
    <col min="27" max="27" width="12.25" style="82" bestFit="1" customWidth="1"/>
    <col min="28" max="28" width="10.5" style="82" bestFit="1" customWidth="1"/>
    <col min="29" max="30" width="22.875" style="82" bestFit="1" customWidth="1"/>
    <col min="31" max="31" width="10.5" style="82" bestFit="1" customWidth="1"/>
    <col min="32" max="32" width="3.5" style="82" customWidth="1"/>
    <col min="33" max="16384" width="8.75" style="82"/>
  </cols>
  <sheetData>
    <row r="1" spans="1:32" ht="23.45" customHeight="1" thickBot="1">
      <c r="A1" s="219" t="s">
        <v>0</v>
      </c>
      <c r="B1" s="220"/>
      <c r="C1" s="220"/>
      <c r="D1" s="220"/>
      <c r="E1" s="220"/>
      <c r="F1" s="220"/>
      <c r="G1" s="220"/>
      <c r="H1" s="220"/>
      <c r="I1" s="220"/>
      <c r="J1" s="220"/>
      <c r="K1" s="220"/>
      <c r="L1" s="220"/>
      <c r="M1" s="220"/>
      <c r="N1" s="220"/>
      <c r="O1" s="220"/>
      <c r="P1" s="221"/>
      <c r="Q1" s="219" t="s">
        <v>33</v>
      </c>
      <c r="R1" s="220"/>
      <c r="S1" s="220"/>
      <c r="T1" s="220"/>
      <c r="U1" s="220"/>
      <c r="V1" s="220"/>
      <c r="W1" s="220"/>
      <c r="X1" s="220"/>
      <c r="Y1" s="220"/>
      <c r="Z1" s="220"/>
      <c r="AA1" s="220"/>
      <c r="AB1" s="220"/>
      <c r="AC1" s="220"/>
      <c r="AD1" s="220"/>
      <c r="AE1" s="220"/>
      <c r="AF1" s="221"/>
    </row>
    <row r="2" spans="1:32" ht="12.95" customHeight="1">
      <c r="A2" s="85"/>
      <c r="B2" s="86" t="s">
        <v>146</v>
      </c>
      <c r="C2" s="86"/>
      <c r="D2" s="86"/>
      <c r="E2" s="87"/>
      <c r="F2" s="88"/>
      <c r="G2" s="87"/>
      <c r="H2" s="87"/>
      <c r="I2" s="86"/>
      <c r="J2" s="86"/>
      <c r="K2" s="86"/>
      <c r="L2" s="86"/>
      <c r="M2" s="86"/>
      <c r="N2" s="86"/>
      <c r="O2" s="86"/>
      <c r="P2" s="89"/>
      <c r="Q2" s="222" t="s">
        <v>143</v>
      </c>
      <c r="R2" s="223"/>
      <c r="S2" s="223"/>
      <c r="T2" s="223"/>
      <c r="U2" s="223"/>
      <c r="V2" s="223"/>
      <c r="W2" s="223"/>
      <c r="X2" s="223"/>
      <c r="Y2" s="223"/>
      <c r="Z2" s="223"/>
      <c r="AA2" s="223"/>
      <c r="AB2" s="223"/>
      <c r="AC2" s="223"/>
      <c r="AD2" s="223"/>
      <c r="AE2" s="223"/>
      <c r="AF2" s="224"/>
    </row>
    <row r="3" spans="1:32">
      <c r="A3" s="85"/>
      <c r="B3" s="86"/>
      <c r="C3" s="86"/>
      <c r="D3" s="86"/>
      <c r="E3" s="87"/>
      <c r="F3" s="88"/>
      <c r="G3" s="87"/>
      <c r="H3" s="87"/>
      <c r="I3" s="86"/>
      <c r="J3" s="86"/>
      <c r="K3" s="86"/>
      <c r="L3" s="86"/>
      <c r="M3" s="86"/>
      <c r="N3" s="86"/>
      <c r="O3" s="86"/>
      <c r="P3" s="89"/>
      <c r="Q3" s="225"/>
      <c r="R3" s="226"/>
      <c r="S3" s="226"/>
      <c r="T3" s="226"/>
      <c r="U3" s="226"/>
      <c r="V3" s="226"/>
      <c r="W3" s="226"/>
      <c r="X3" s="226"/>
      <c r="Y3" s="226"/>
      <c r="Z3" s="226"/>
      <c r="AA3" s="226"/>
      <c r="AB3" s="226"/>
      <c r="AC3" s="226"/>
      <c r="AD3" s="226"/>
      <c r="AE3" s="226"/>
      <c r="AF3" s="227"/>
    </row>
    <row r="4" spans="1:32" ht="34.5" customHeight="1">
      <c r="A4" s="85"/>
      <c r="B4" s="86"/>
      <c r="C4" s="86"/>
      <c r="D4" s="86"/>
      <c r="E4" s="87"/>
      <c r="F4" s="88"/>
      <c r="G4" s="87"/>
      <c r="H4" s="87"/>
      <c r="I4" s="86"/>
      <c r="J4" s="86"/>
      <c r="K4" s="86"/>
      <c r="L4" s="86"/>
      <c r="M4" s="216" t="str">
        <f>'[1]（別記２様式１　事業実施計画書）'!H3</f>
        <v>都道府県・市町村・学校法人名</v>
      </c>
      <c r="N4" s="217"/>
      <c r="O4" s="218"/>
      <c r="P4" s="89"/>
      <c r="Q4" s="225"/>
      <c r="R4" s="226"/>
      <c r="S4" s="226"/>
      <c r="T4" s="226"/>
      <c r="U4" s="226"/>
      <c r="V4" s="226"/>
      <c r="W4" s="226"/>
      <c r="X4" s="226"/>
      <c r="Y4" s="226"/>
      <c r="Z4" s="226"/>
      <c r="AA4" s="226"/>
      <c r="AB4" s="226"/>
      <c r="AC4" s="226"/>
      <c r="AD4" s="226"/>
      <c r="AE4" s="226"/>
      <c r="AF4" s="227"/>
    </row>
    <row r="5" spans="1:32">
      <c r="A5" s="85"/>
      <c r="B5" s="86"/>
      <c r="C5" s="86"/>
      <c r="D5" s="86"/>
      <c r="E5" s="87"/>
      <c r="F5" s="88"/>
      <c r="G5" s="87"/>
      <c r="H5" s="87"/>
      <c r="I5" s="86"/>
      <c r="J5" s="86"/>
      <c r="K5" s="86"/>
      <c r="L5" s="86"/>
      <c r="M5" s="86"/>
      <c r="N5" s="86"/>
      <c r="O5" s="86"/>
      <c r="P5" s="89"/>
      <c r="Q5" s="225"/>
      <c r="R5" s="226"/>
      <c r="S5" s="226"/>
      <c r="T5" s="226"/>
      <c r="U5" s="226"/>
      <c r="V5" s="226"/>
      <c r="W5" s="226"/>
      <c r="X5" s="226"/>
      <c r="Y5" s="226"/>
      <c r="Z5" s="226"/>
      <c r="AA5" s="226"/>
      <c r="AB5" s="226"/>
      <c r="AC5" s="226"/>
      <c r="AD5" s="226"/>
      <c r="AE5" s="226"/>
      <c r="AF5" s="227"/>
    </row>
    <row r="6" spans="1:32">
      <c r="A6" s="85"/>
      <c r="B6" s="86" t="s">
        <v>126</v>
      </c>
      <c r="C6" s="86" t="s">
        <v>127</v>
      </c>
      <c r="D6" s="86" t="s">
        <v>128</v>
      </c>
      <c r="E6" s="87" t="s">
        <v>129</v>
      </c>
      <c r="F6" s="88" t="s">
        <v>130</v>
      </c>
      <c r="G6" s="87" t="s">
        <v>131</v>
      </c>
      <c r="H6" s="87" t="s">
        <v>132</v>
      </c>
      <c r="I6" s="86" t="s">
        <v>133</v>
      </c>
      <c r="J6" s="86" t="s">
        <v>134</v>
      </c>
      <c r="K6" s="86" t="s">
        <v>135</v>
      </c>
      <c r="L6" s="86" t="s">
        <v>136</v>
      </c>
      <c r="M6" s="86" t="s">
        <v>137</v>
      </c>
      <c r="N6" s="86" t="s">
        <v>138</v>
      </c>
      <c r="O6" s="86" t="s">
        <v>100</v>
      </c>
      <c r="P6" s="89"/>
      <c r="Q6" s="225"/>
      <c r="R6" s="226"/>
      <c r="S6" s="226"/>
      <c r="T6" s="226"/>
      <c r="U6" s="226"/>
      <c r="V6" s="226"/>
      <c r="W6" s="226"/>
      <c r="X6" s="226"/>
      <c r="Y6" s="226"/>
      <c r="Z6" s="226"/>
      <c r="AA6" s="226"/>
      <c r="AB6" s="226"/>
      <c r="AC6" s="226"/>
      <c r="AD6" s="226"/>
      <c r="AE6" s="226"/>
      <c r="AF6" s="227"/>
    </row>
    <row r="7" spans="1:32">
      <c r="A7" s="85"/>
      <c r="B7" s="90"/>
      <c r="C7" s="90"/>
      <c r="D7" s="90"/>
      <c r="E7" s="91"/>
      <c r="F7" s="92"/>
      <c r="G7" s="87" t="str">
        <f>IFERROR(テーブル18[[#This Row],[契約金額]]/テーブル18[[#This Row],[総勤務時間]],"")</f>
        <v/>
      </c>
      <c r="H7" s="91"/>
      <c r="I7" s="90"/>
      <c r="J7" s="90"/>
      <c r="K7" s="90"/>
      <c r="L7" s="90"/>
      <c r="M7" s="90"/>
      <c r="N7" s="90"/>
      <c r="O7" s="90"/>
      <c r="P7" s="89"/>
      <c r="Q7" s="225"/>
      <c r="R7" s="226"/>
      <c r="S7" s="226"/>
      <c r="T7" s="226"/>
      <c r="U7" s="226"/>
      <c r="V7" s="226"/>
      <c r="W7" s="226"/>
      <c r="X7" s="226"/>
      <c r="Y7" s="226"/>
      <c r="Z7" s="226"/>
      <c r="AA7" s="226"/>
      <c r="AB7" s="226"/>
      <c r="AC7" s="226"/>
      <c r="AD7" s="226"/>
      <c r="AE7" s="226"/>
      <c r="AF7" s="227"/>
    </row>
    <row r="8" spans="1:32">
      <c r="A8" s="85"/>
      <c r="B8" s="90"/>
      <c r="C8" s="90"/>
      <c r="D8" s="90"/>
      <c r="E8" s="91"/>
      <c r="F8" s="92"/>
      <c r="G8" s="87" t="str">
        <f>IFERROR(テーブル18[[#This Row],[契約金額]]/テーブル18[[#This Row],[総勤務時間]],"")</f>
        <v/>
      </c>
      <c r="H8" s="91"/>
      <c r="I8" s="90"/>
      <c r="J8" s="90"/>
      <c r="K8" s="90"/>
      <c r="L8" s="90"/>
      <c r="M8" s="90"/>
      <c r="N8" s="90"/>
      <c r="O8" s="90"/>
      <c r="P8" s="89"/>
      <c r="Q8" s="225"/>
      <c r="R8" s="226"/>
      <c r="S8" s="226"/>
      <c r="T8" s="226"/>
      <c r="U8" s="226"/>
      <c r="V8" s="226"/>
      <c r="W8" s="226"/>
      <c r="X8" s="226"/>
      <c r="Y8" s="226"/>
      <c r="Z8" s="226"/>
      <c r="AA8" s="226"/>
      <c r="AB8" s="226"/>
      <c r="AC8" s="226"/>
      <c r="AD8" s="226"/>
      <c r="AE8" s="226"/>
      <c r="AF8" s="227"/>
    </row>
    <row r="9" spans="1:32">
      <c r="A9" s="85"/>
      <c r="B9" s="90"/>
      <c r="C9" s="90"/>
      <c r="D9" s="90"/>
      <c r="E9" s="91"/>
      <c r="F9" s="92"/>
      <c r="G9" s="87" t="str">
        <f>IFERROR(テーブル18[[#This Row],[契約金額]]/テーブル18[[#This Row],[総勤務時間]],"")</f>
        <v/>
      </c>
      <c r="H9" s="91"/>
      <c r="I9" s="90"/>
      <c r="J9" s="90"/>
      <c r="K9" s="90"/>
      <c r="L9" s="90"/>
      <c r="M9" s="90"/>
      <c r="N9" s="90"/>
      <c r="O9" s="90"/>
      <c r="P9" s="89"/>
      <c r="Q9" s="225"/>
      <c r="R9" s="226"/>
      <c r="S9" s="226"/>
      <c r="T9" s="226"/>
      <c r="U9" s="226"/>
      <c r="V9" s="226"/>
      <c r="W9" s="226"/>
      <c r="X9" s="226"/>
      <c r="Y9" s="226"/>
      <c r="Z9" s="226"/>
      <c r="AA9" s="226"/>
      <c r="AB9" s="226"/>
      <c r="AC9" s="226"/>
      <c r="AD9" s="226"/>
      <c r="AE9" s="226"/>
      <c r="AF9" s="227"/>
    </row>
    <row r="10" spans="1:32">
      <c r="A10" s="85"/>
      <c r="B10" s="90"/>
      <c r="C10" s="90"/>
      <c r="D10" s="90"/>
      <c r="E10" s="91"/>
      <c r="F10" s="92"/>
      <c r="G10" s="87" t="str">
        <f>IFERROR(テーブル18[[#This Row],[契約金額]]/テーブル18[[#This Row],[総勤務時間]],"")</f>
        <v/>
      </c>
      <c r="H10" s="91"/>
      <c r="I10" s="90"/>
      <c r="J10" s="90"/>
      <c r="K10" s="90"/>
      <c r="L10" s="90"/>
      <c r="M10" s="90"/>
      <c r="N10" s="90"/>
      <c r="O10" s="90"/>
      <c r="P10" s="89"/>
      <c r="Q10" s="225"/>
      <c r="R10" s="226"/>
      <c r="S10" s="226"/>
      <c r="T10" s="226"/>
      <c r="U10" s="226"/>
      <c r="V10" s="226"/>
      <c r="W10" s="226"/>
      <c r="X10" s="226"/>
      <c r="Y10" s="226"/>
      <c r="Z10" s="226"/>
      <c r="AA10" s="226"/>
      <c r="AB10" s="226"/>
      <c r="AC10" s="226"/>
      <c r="AD10" s="226"/>
      <c r="AE10" s="226"/>
      <c r="AF10" s="227"/>
    </row>
    <row r="11" spans="1:32">
      <c r="A11" s="85"/>
      <c r="B11" s="90"/>
      <c r="C11" s="90"/>
      <c r="D11" s="90"/>
      <c r="E11" s="91"/>
      <c r="F11" s="92"/>
      <c r="G11" s="87" t="str">
        <f>IFERROR(テーブル18[[#This Row],[契約金額]]/テーブル18[[#This Row],[総勤務時間]],"")</f>
        <v/>
      </c>
      <c r="H11" s="91"/>
      <c r="I11" s="90"/>
      <c r="J11" s="90"/>
      <c r="K11" s="90"/>
      <c r="L11" s="90"/>
      <c r="M11" s="90"/>
      <c r="N11" s="90"/>
      <c r="O11" s="90"/>
      <c r="P11" s="89"/>
      <c r="Q11" s="225"/>
      <c r="R11" s="226"/>
      <c r="S11" s="226"/>
      <c r="T11" s="226"/>
      <c r="U11" s="226"/>
      <c r="V11" s="226"/>
      <c r="W11" s="226"/>
      <c r="X11" s="226"/>
      <c r="Y11" s="226"/>
      <c r="Z11" s="226"/>
      <c r="AA11" s="226"/>
      <c r="AB11" s="226"/>
      <c r="AC11" s="226"/>
      <c r="AD11" s="226"/>
      <c r="AE11" s="226"/>
      <c r="AF11" s="227"/>
    </row>
    <row r="12" spans="1:32">
      <c r="A12" s="85"/>
      <c r="B12" s="90"/>
      <c r="C12" s="90"/>
      <c r="D12" s="90"/>
      <c r="E12" s="91"/>
      <c r="F12" s="92"/>
      <c r="G12" s="87" t="str">
        <f>IFERROR(テーブル18[[#This Row],[契約金額]]/テーブル18[[#This Row],[総勤務時間]],"")</f>
        <v/>
      </c>
      <c r="H12" s="91"/>
      <c r="I12" s="90"/>
      <c r="J12" s="90"/>
      <c r="K12" s="90"/>
      <c r="L12" s="90"/>
      <c r="M12" s="90"/>
      <c r="N12" s="90"/>
      <c r="O12" s="90"/>
      <c r="P12" s="89"/>
      <c r="Q12" s="225"/>
      <c r="R12" s="226"/>
      <c r="S12" s="226"/>
      <c r="T12" s="226"/>
      <c r="U12" s="226"/>
      <c r="V12" s="226"/>
      <c r="W12" s="226"/>
      <c r="X12" s="226"/>
      <c r="Y12" s="226"/>
      <c r="Z12" s="226"/>
      <c r="AA12" s="226"/>
      <c r="AB12" s="226"/>
      <c r="AC12" s="226"/>
      <c r="AD12" s="226"/>
      <c r="AE12" s="226"/>
      <c r="AF12" s="227"/>
    </row>
    <row r="13" spans="1:32">
      <c r="A13" s="85"/>
      <c r="B13" s="90"/>
      <c r="C13" s="90"/>
      <c r="D13" s="90"/>
      <c r="E13" s="91"/>
      <c r="F13" s="92"/>
      <c r="G13" s="87" t="str">
        <f>IFERROR(テーブル18[[#This Row],[契約金額]]/テーブル18[[#This Row],[総勤務時間]],"")</f>
        <v/>
      </c>
      <c r="H13" s="91"/>
      <c r="I13" s="90"/>
      <c r="J13" s="90"/>
      <c r="K13" s="90"/>
      <c r="L13" s="90"/>
      <c r="M13" s="90"/>
      <c r="N13" s="90"/>
      <c r="O13" s="90"/>
      <c r="P13" s="89"/>
      <c r="Q13" s="225"/>
      <c r="R13" s="226"/>
      <c r="S13" s="226"/>
      <c r="T13" s="226"/>
      <c r="U13" s="226"/>
      <c r="V13" s="226"/>
      <c r="W13" s="226"/>
      <c r="X13" s="226"/>
      <c r="Y13" s="226"/>
      <c r="Z13" s="226"/>
      <c r="AA13" s="226"/>
      <c r="AB13" s="226"/>
      <c r="AC13" s="226"/>
      <c r="AD13" s="226"/>
      <c r="AE13" s="226"/>
      <c r="AF13" s="227"/>
    </row>
    <row r="14" spans="1:32">
      <c r="A14" s="85"/>
      <c r="B14" s="90"/>
      <c r="C14" s="90"/>
      <c r="D14" s="90"/>
      <c r="E14" s="91"/>
      <c r="F14" s="92"/>
      <c r="G14" s="87" t="str">
        <f>IFERROR(テーブル18[[#This Row],[契約金額]]/テーブル18[[#This Row],[総勤務時間]],"")</f>
        <v/>
      </c>
      <c r="H14" s="91"/>
      <c r="I14" s="90"/>
      <c r="J14" s="90"/>
      <c r="K14" s="90"/>
      <c r="L14" s="90"/>
      <c r="M14" s="90"/>
      <c r="N14" s="90"/>
      <c r="O14" s="90"/>
      <c r="P14" s="89"/>
      <c r="Q14" s="225"/>
      <c r="R14" s="226"/>
      <c r="S14" s="226"/>
      <c r="T14" s="226"/>
      <c r="U14" s="226"/>
      <c r="V14" s="226"/>
      <c r="W14" s="226"/>
      <c r="X14" s="226"/>
      <c r="Y14" s="226"/>
      <c r="Z14" s="226"/>
      <c r="AA14" s="226"/>
      <c r="AB14" s="226"/>
      <c r="AC14" s="226"/>
      <c r="AD14" s="226"/>
      <c r="AE14" s="226"/>
      <c r="AF14" s="227"/>
    </row>
    <row r="15" spans="1:32">
      <c r="A15" s="85"/>
      <c r="B15" s="90"/>
      <c r="C15" s="90"/>
      <c r="D15" s="90"/>
      <c r="E15" s="91"/>
      <c r="F15" s="92"/>
      <c r="G15" s="87" t="str">
        <f>IFERROR(テーブル18[[#This Row],[契約金額]]/テーブル18[[#This Row],[総勤務時間]],"")</f>
        <v/>
      </c>
      <c r="H15" s="91"/>
      <c r="I15" s="90"/>
      <c r="J15" s="90"/>
      <c r="K15" s="90"/>
      <c r="L15" s="90"/>
      <c r="M15" s="90"/>
      <c r="N15" s="90"/>
      <c r="O15" s="90"/>
      <c r="P15" s="89"/>
      <c r="Q15" s="225"/>
      <c r="R15" s="226"/>
      <c r="S15" s="226"/>
      <c r="T15" s="226"/>
      <c r="U15" s="226"/>
      <c r="V15" s="226"/>
      <c r="W15" s="226"/>
      <c r="X15" s="226"/>
      <c r="Y15" s="226"/>
      <c r="Z15" s="226"/>
      <c r="AA15" s="226"/>
      <c r="AB15" s="226"/>
      <c r="AC15" s="226"/>
      <c r="AD15" s="226"/>
      <c r="AE15" s="226"/>
      <c r="AF15" s="227"/>
    </row>
    <row r="16" spans="1:32">
      <c r="A16" s="85"/>
      <c r="B16" s="90"/>
      <c r="C16" s="90"/>
      <c r="D16" s="90"/>
      <c r="E16" s="91"/>
      <c r="F16" s="92"/>
      <c r="G16" s="87" t="str">
        <f>IFERROR(テーブル18[[#This Row],[契約金額]]/テーブル18[[#This Row],[総勤務時間]],"")</f>
        <v/>
      </c>
      <c r="H16" s="91"/>
      <c r="I16" s="90"/>
      <c r="J16" s="90"/>
      <c r="K16" s="90"/>
      <c r="L16" s="90"/>
      <c r="M16" s="90"/>
      <c r="N16" s="90"/>
      <c r="O16" s="90"/>
      <c r="P16" s="89"/>
      <c r="Q16" s="225"/>
      <c r="R16" s="226"/>
      <c r="S16" s="226"/>
      <c r="T16" s="226"/>
      <c r="U16" s="226"/>
      <c r="V16" s="226"/>
      <c r="W16" s="226"/>
      <c r="X16" s="226"/>
      <c r="Y16" s="226"/>
      <c r="Z16" s="226"/>
      <c r="AA16" s="226"/>
      <c r="AB16" s="226"/>
      <c r="AC16" s="226"/>
      <c r="AD16" s="226"/>
      <c r="AE16" s="226"/>
      <c r="AF16" s="227"/>
    </row>
    <row r="17" spans="1:32">
      <c r="A17" s="85"/>
      <c r="B17" s="90"/>
      <c r="C17" s="90"/>
      <c r="D17" s="90"/>
      <c r="E17" s="91"/>
      <c r="F17" s="92"/>
      <c r="G17" s="87" t="str">
        <f>IFERROR(テーブル18[[#This Row],[契約金額]]/テーブル18[[#This Row],[総勤務時間]],"")</f>
        <v/>
      </c>
      <c r="H17" s="91"/>
      <c r="I17" s="90"/>
      <c r="J17" s="90"/>
      <c r="K17" s="90"/>
      <c r="L17" s="90"/>
      <c r="M17" s="90"/>
      <c r="N17" s="90"/>
      <c r="O17" s="90"/>
      <c r="P17" s="89"/>
      <c r="Q17" s="225"/>
      <c r="R17" s="226"/>
      <c r="S17" s="226"/>
      <c r="T17" s="226"/>
      <c r="U17" s="226"/>
      <c r="V17" s="226"/>
      <c r="W17" s="226"/>
      <c r="X17" s="226"/>
      <c r="Y17" s="226"/>
      <c r="Z17" s="226"/>
      <c r="AA17" s="226"/>
      <c r="AB17" s="226"/>
      <c r="AC17" s="226"/>
      <c r="AD17" s="226"/>
      <c r="AE17" s="226"/>
      <c r="AF17" s="227"/>
    </row>
    <row r="18" spans="1:32">
      <c r="A18" s="85"/>
      <c r="B18" s="90"/>
      <c r="C18" s="90"/>
      <c r="D18" s="90"/>
      <c r="E18" s="91"/>
      <c r="F18" s="92"/>
      <c r="G18" s="87" t="str">
        <f>IFERROR(テーブル18[[#This Row],[契約金額]]/テーブル18[[#This Row],[総勤務時間]],"")</f>
        <v/>
      </c>
      <c r="H18" s="91"/>
      <c r="I18" s="90"/>
      <c r="J18" s="90"/>
      <c r="K18" s="90"/>
      <c r="L18" s="90"/>
      <c r="M18" s="90"/>
      <c r="N18" s="90"/>
      <c r="O18" s="90"/>
      <c r="P18" s="89"/>
      <c r="Q18" s="225"/>
      <c r="R18" s="226"/>
      <c r="S18" s="226"/>
      <c r="T18" s="226"/>
      <c r="U18" s="226"/>
      <c r="V18" s="226"/>
      <c r="W18" s="226"/>
      <c r="X18" s="226"/>
      <c r="Y18" s="226"/>
      <c r="Z18" s="226"/>
      <c r="AA18" s="226"/>
      <c r="AB18" s="226"/>
      <c r="AC18" s="226"/>
      <c r="AD18" s="226"/>
      <c r="AE18" s="226"/>
      <c r="AF18" s="227"/>
    </row>
    <row r="19" spans="1:32">
      <c r="A19" s="85"/>
      <c r="B19" s="90"/>
      <c r="C19" s="90"/>
      <c r="D19" s="90"/>
      <c r="E19" s="91"/>
      <c r="F19" s="92"/>
      <c r="G19" s="87" t="str">
        <f>IFERROR(テーブル18[[#This Row],[契約金額]]/テーブル18[[#This Row],[総勤務時間]],"")</f>
        <v/>
      </c>
      <c r="H19" s="91"/>
      <c r="I19" s="90"/>
      <c r="J19" s="90"/>
      <c r="K19" s="90"/>
      <c r="L19" s="90"/>
      <c r="M19" s="90"/>
      <c r="N19" s="90"/>
      <c r="O19" s="90"/>
      <c r="P19" s="89"/>
      <c r="Q19" s="225"/>
      <c r="R19" s="226"/>
      <c r="S19" s="226"/>
      <c r="T19" s="226"/>
      <c r="U19" s="226"/>
      <c r="V19" s="226"/>
      <c r="W19" s="226"/>
      <c r="X19" s="226"/>
      <c r="Y19" s="226"/>
      <c r="Z19" s="226"/>
      <c r="AA19" s="226"/>
      <c r="AB19" s="226"/>
      <c r="AC19" s="226"/>
      <c r="AD19" s="226"/>
      <c r="AE19" s="226"/>
      <c r="AF19" s="227"/>
    </row>
    <row r="20" spans="1:32">
      <c r="A20" s="85"/>
      <c r="B20" s="90"/>
      <c r="C20" s="90"/>
      <c r="D20" s="90"/>
      <c r="E20" s="91"/>
      <c r="F20" s="92"/>
      <c r="G20" s="87" t="str">
        <f>IFERROR(テーブル18[[#This Row],[契約金額]]/テーブル18[[#This Row],[総勤務時間]],"")</f>
        <v/>
      </c>
      <c r="H20" s="91"/>
      <c r="I20" s="90"/>
      <c r="J20" s="90"/>
      <c r="K20" s="90"/>
      <c r="L20" s="90"/>
      <c r="M20" s="90"/>
      <c r="N20" s="90"/>
      <c r="O20" s="90"/>
      <c r="P20" s="89"/>
      <c r="Q20" s="225"/>
      <c r="R20" s="226"/>
      <c r="S20" s="226"/>
      <c r="T20" s="226"/>
      <c r="U20" s="226"/>
      <c r="V20" s="226"/>
      <c r="W20" s="226"/>
      <c r="X20" s="226"/>
      <c r="Y20" s="226"/>
      <c r="Z20" s="226"/>
      <c r="AA20" s="226"/>
      <c r="AB20" s="226"/>
      <c r="AC20" s="226"/>
      <c r="AD20" s="226"/>
      <c r="AE20" s="226"/>
      <c r="AF20" s="227"/>
    </row>
    <row r="21" spans="1:32">
      <c r="A21" s="85"/>
      <c r="B21" s="90"/>
      <c r="C21" s="90"/>
      <c r="D21" s="90"/>
      <c r="E21" s="91"/>
      <c r="F21" s="92"/>
      <c r="G21" s="87" t="str">
        <f>IFERROR(テーブル18[[#This Row],[契約金額]]/テーブル18[[#This Row],[総勤務時間]],"")</f>
        <v/>
      </c>
      <c r="H21" s="91"/>
      <c r="I21" s="90"/>
      <c r="J21" s="90"/>
      <c r="K21" s="90"/>
      <c r="L21" s="90"/>
      <c r="M21" s="90"/>
      <c r="N21" s="90"/>
      <c r="O21" s="90"/>
      <c r="P21" s="89"/>
      <c r="Q21" s="225"/>
      <c r="R21" s="226"/>
      <c r="S21" s="226"/>
      <c r="T21" s="226"/>
      <c r="U21" s="226"/>
      <c r="V21" s="226"/>
      <c r="W21" s="226"/>
      <c r="X21" s="226"/>
      <c r="Y21" s="226"/>
      <c r="Z21" s="226"/>
      <c r="AA21" s="226"/>
      <c r="AB21" s="226"/>
      <c r="AC21" s="226"/>
      <c r="AD21" s="226"/>
      <c r="AE21" s="226"/>
      <c r="AF21" s="227"/>
    </row>
    <row r="22" spans="1:32">
      <c r="A22" s="85"/>
      <c r="B22" s="90"/>
      <c r="C22" s="90"/>
      <c r="D22" s="90"/>
      <c r="E22" s="91"/>
      <c r="F22" s="92"/>
      <c r="G22" s="87" t="str">
        <f>IFERROR(テーブル18[[#This Row],[契約金額]]/テーブル18[[#This Row],[総勤務時間]],"")</f>
        <v/>
      </c>
      <c r="H22" s="91"/>
      <c r="I22" s="90"/>
      <c r="J22" s="90"/>
      <c r="K22" s="90"/>
      <c r="L22" s="90"/>
      <c r="M22" s="90"/>
      <c r="N22" s="90"/>
      <c r="O22" s="90"/>
      <c r="P22" s="89"/>
      <c r="Q22" s="225"/>
      <c r="R22" s="226"/>
      <c r="S22" s="226"/>
      <c r="T22" s="226"/>
      <c r="U22" s="226"/>
      <c r="V22" s="226"/>
      <c r="W22" s="226"/>
      <c r="X22" s="226"/>
      <c r="Y22" s="226"/>
      <c r="Z22" s="226"/>
      <c r="AA22" s="226"/>
      <c r="AB22" s="226"/>
      <c r="AC22" s="226"/>
      <c r="AD22" s="226"/>
      <c r="AE22" s="226"/>
      <c r="AF22" s="227"/>
    </row>
    <row r="23" spans="1:32">
      <c r="A23" s="85"/>
      <c r="B23" s="90"/>
      <c r="C23" s="90"/>
      <c r="D23" s="90"/>
      <c r="E23" s="91"/>
      <c r="F23" s="92"/>
      <c r="G23" s="87" t="str">
        <f>IFERROR(テーブル18[[#This Row],[契約金額]]/テーブル18[[#This Row],[総勤務時間]],"")</f>
        <v/>
      </c>
      <c r="H23" s="91"/>
      <c r="I23" s="90"/>
      <c r="J23" s="90"/>
      <c r="K23" s="90"/>
      <c r="L23" s="90"/>
      <c r="M23" s="90"/>
      <c r="N23" s="90"/>
      <c r="O23" s="90"/>
      <c r="P23" s="89"/>
      <c r="Q23" s="225"/>
      <c r="R23" s="226"/>
      <c r="S23" s="226"/>
      <c r="T23" s="226"/>
      <c r="U23" s="226"/>
      <c r="V23" s="226"/>
      <c r="W23" s="226"/>
      <c r="X23" s="226"/>
      <c r="Y23" s="226"/>
      <c r="Z23" s="226"/>
      <c r="AA23" s="226"/>
      <c r="AB23" s="226"/>
      <c r="AC23" s="226"/>
      <c r="AD23" s="226"/>
      <c r="AE23" s="226"/>
      <c r="AF23" s="227"/>
    </row>
    <row r="24" spans="1:32">
      <c r="A24" s="85"/>
      <c r="B24" s="90"/>
      <c r="C24" s="90"/>
      <c r="D24" s="90"/>
      <c r="E24" s="91"/>
      <c r="F24" s="92"/>
      <c r="G24" s="87" t="str">
        <f>IFERROR(テーブル18[[#This Row],[契約金額]]/テーブル18[[#This Row],[総勤務時間]],"")</f>
        <v/>
      </c>
      <c r="H24" s="91"/>
      <c r="I24" s="90"/>
      <c r="J24" s="90"/>
      <c r="K24" s="90"/>
      <c r="L24" s="90"/>
      <c r="M24" s="90"/>
      <c r="N24" s="90"/>
      <c r="O24" s="90"/>
      <c r="P24" s="89"/>
      <c r="Q24" s="225"/>
      <c r="R24" s="226"/>
      <c r="S24" s="226"/>
      <c r="T24" s="226"/>
      <c r="U24" s="226"/>
      <c r="V24" s="226"/>
      <c r="W24" s="226"/>
      <c r="X24" s="226"/>
      <c r="Y24" s="226"/>
      <c r="Z24" s="226"/>
      <c r="AA24" s="226"/>
      <c r="AB24" s="226"/>
      <c r="AC24" s="226"/>
      <c r="AD24" s="226"/>
      <c r="AE24" s="226"/>
      <c r="AF24" s="227"/>
    </row>
    <row r="25" spans="1:32">
      <c r="A25" s="85"/>
      <c r="B25" s="90"/>
      <c r="C25" s="90"/>
      <c r="D25" s="90"/>
      <c r="E25" s="91"/>
      <c r="F25" s="92"/>
      <c r="G25" s="87" t="str">
        <f>IFERROR(テーブル18[[#This Row],[契約金額]]/テーブル18[[#This Row],[総勤務時間]],"")</f>
        <v/>
      </c>
      <c r="H25" s="91"/>
      <c r="I25" s="90"/>
      <c r="J25" s="90"/>
      <c r="K25" s="90"/>
      <c r="L25" s="90"/>
      <c r="M25" s="90"/>
      <c r="N25" s="90"/>
      <c r="O25" s="90"/>
      <c r="P25" s="89"/>
      <c r="Q25" s="225"/>
      <c r="R25" s="226"/>
      <c r="S25" s="226"/>
      <c r="T25" s="226"/>
      <c r="U25" s="226"/>
      <c r="V25" s="226"/>
      <c r="W25" s="226"/>
      <c r="X25" s="226"/>
      <c r="Y25" s="226"/>
      <c r="Z25" s="226"/>
      <c r="AA25" s="226"/>
      <c r="AB25" s="226"/>
      <c r="AC25" s="226"/>
      <c r="AD25" s="226"/>
      <c r="AE25" s="226"/>
      <c r="AF25" s="227"/>
    </row>
    <row r="26" spans="1:32">
      <c r="A26" s="85"/>
      <c r="B26" s="90"/>
      <c r="C26" s="90"/>
      <c r="D26" s="90"/>
      <c r="E26" s="91"/>
      <c r="F26" s="92"/>
      <c r="G26" s="87" t="str">
        <f>IFERROR(テーブル18[[#This Row],[契約金額]]/テーブル18[[#This Row],[総勤務時間]],"")</f>
        <v/>
      </c>
      <c r="H26" s="91"/>
      <c r="I26" s="90"/>
      <c r="J26" s="90"/>
      <c r="K26" s="90"/>
      <c r="L26" s="90"/>
      <c r="M26" s="90"/>
      <c r="N26" s="90"/>
      <c r="O26" s="90"/>
      <c r="P26" s="89"/>
      <c r="Q26" s="225"/>
      <c r="R26" s="226"/>
      <c r="S26" s="226"/>
      <c r="T26" s="226"/>
      <c r="U26" s="226"/>
      <c r="V26" s="226"/>
      <c r="W26" s="226"/>
      <c r="X26" s="226"/>
      <c r="Y26" s="226"/>
      <c r="Z26" s="226"/>
      <c r="AA26" s="226"/>
      <c r="AB26" s="226"/>
      <c r="AC26" s="226"/>
      <c r="AD26" s="226"/>
      <c r="AE26" s="226"/>
      <c r="AF26" s="227"/>
    </row>
    <row r="27" spans="1:32">
      <c r="A27" s="85"/>
      <c r="B27" s="90"/>
      <c r="C27" s="90"/>
      <c r="D27" s="90"/>
      <c r="E27" s="91"/>
      <c r="F27" s="92"/>
      <c r="G27" s="87" t="str">
        <f>IFERROR(テーブル18[[#This Row],[契約金額]]/テーブル18[[#This Row],[総勤務時間]],"")</f>
        <v/>
      </c>
      <c r="H27" s="91"/>
      <c r="I27" s="90"/>
      <c r="J27" s="90"/>
      <c r="K27" s="90"/>
      <c r="L27" s="90"/>
      <c r="M27" s="90"/>
      <c r="N27" s="90"/>
      <c r="O27" s="90"/>
      <c r="P27" s="89"/>
      <c r="Q27" s="225"/>
      <c r="R27" s="226"/>
      <c r="S27" s="226"/>
      <c r="T27" s="226"/>
      <c r="U27" s="226"/>
      <c r="V27" s="226"/>
      <c r="W27" s="226"/>
      <c r="X27" s="226"/>
      <c r="Y27" s="226"/>
      <c r="Z27" s="226"/>
      <c r="AA27" s="226"/>
      <c r="AB27" s="226"/>
      <c r="AC27" s="226"/>
      <c r="AD27" s="226"/>
      <c r="AE27" s="226"/>
      <c r="AF27" s="227"/>
    </row>
    <row r="28" spans="1:32" ht="14.25" thickBot="1">
      <c r="A28" s="93"/>
      <c r="B28" s="94"/>
      <c r="C28" s="94"/>
      <c r="D28" s="94"/>
      <c r="E28" s="95">
        <f>SUBTOTAL(109,テーブル18[契約金額])</f>
        <v>0</v>
      </c>
      <c r="F28" s="96">
        <f>SUBTOTAL(109,テーブル18[総勤務時間])</f>
        <v>0</v>
      </c>
      <c r="G28" s="95" t="str">
        <f>IFERROR(テーブル18[[#Totals],[契約金額]]/テーブル18[[#Totals],[総勤務時間]],"")</f>
        <v/>
      </c>
      <c r="H28" s="95">
        <f>SUBTOTAL(109,テーブル18[医療的ケア看護職員の数])</f>
        <v>0</v>
      </c>
      <c r="I28" s="94"/>
      <c r="J28" s="97">
        <f>SUBTOTAL(109,テーブル18[対応する医療的ケア児数])</f>
        <v>0</v>
      </c>
      <c r="K28" s="97">
        <f>SUBTOTAL(109,テーブル18[学校生活])</f>
        <v>0</v>
      </c>
      <c r="L28" s="97">
        <f>SUBTOTAL(109,テーブル18[登下校])</f>
        <v>0</v>
      </c>
      <c r="M28" s="97">
        <f>SUBTOTAL(109,テーブル18[校外学習（泊無し）])</f>
        <v>0</v>
      </c>
      <c r="N28" s="97">
        <f>SUBTOTAL(109,テーブル18[校外学習（泊を伴う）])</f>
        <v>0</v>
      </c>
      <c r="O28" s="97">
        <f>SUBTOTAL(109,テーブル18[その他])</f>
        <v>0</v>
      </c>
      <c r="P28" s="98"/>
      <c r="Q28" s="228"/>
      <c r="R28" s="229"/>
      <c r="S28" s="229"/>
      <c r="T28" s="229"/>
      <c r="U28" s="229"/>
      <c r="V28" s="229"/>
      <c r="W28" s="229"/>
      <c r="X28" s="229"/>
      <c r="Y28" s="229"/>
      <c r="Z28" s="229"/>
      <c r="AA28" s="229"/>
      <c r="AB28" s="229"/>
      <c r="AC28" s="229"/>
      <c r="AD28" s="229"/>
      <c r="AE28" s="229"/>
      <c r="AF28" s="230"/>
    </row>
  </sheetData>
  <sheetProtection selectLockedCells="1"/>
  <mergeCells count="4">
    <mergeCell ref="A1:P1"/>
    <mergeCell ref="Q1:AF1"/>
    <mergeCell ref="Q2:AF28"/>
    <mergeCell ref="M4:O4"/>
  </mergeCells>
  <phoneticPr fontId="9"/>
  <dataValidations count="6">
    <dataValidation type="list" allowBlank="1" showInputMessage="1" showErrorMessage="1" sqref="C7:C10" xr:uid="{E127F062-AF16-46F6-B2C8-33A5A748D88B}">
      <formula1>"医療機関,訪問看護ステーション,その他"</formula1>
    </dataValidation>
    <dataValidation type="list" allowBlank="1" showInputMessage="1" showErrorMessage="1" sqref="C11:C27" xr:uid="{44C6678F-5ACE-44AD-AF13-8BDF4473B89A}">
      <formula1>"医療機関,訪問看護ステーション,障害者入所施設,その他"</formula1>
    </dataValidation>
    <dataValidation type="whole" operator="greaterThan" allowBlank="1" showInputMessage="1" showErrorMessage="1" sqref="E7:E27" xr:uid="{A029BB54-2CD1-4BD6-AAB1-6A28D5204AB8}">
      <formula1>0</formula1>
    </dataValidation>
    <dataValidation type="decimal" operator="greaterThan" allowBlank="1" showInputMessage="1" showErrorMessage="1" sqref="F7:F27" xr:uid="{242F03D1-94A6-4BF0-BA7F-CEC3E235D552}">
      <formula1>0</formula1>
    </dataValidation>
    <dataValidation type="whole" operator="greaterThanOrEqual" allowBlank="1" showInputMessage="1" showErrorMessage="1" sqref="K7:O27" xr:uid="{0DDA53A2-DBF4-4AE8-8EF7-E30C866313EA}">
      <formula1>0</formula1>
    </dataValidation>
    <dataValidation type="whole" operator="greaterThanOrEqual" allowBlank="1" showInputMessage="1" showErrorMessage="1" sqref="H7:H27 J7:J27" xr:uid="{CB32BF06-8781-4848-A4BF-7B6C64692037}">
      <formula1>1</formula1>
    </dataValidation>
  </dataValidations>
  <pageMargins left="0.7" right="0.7" top="0.75" bottom="0.75" header="0.3" footer="0.3"/>
  <pageSetup paperSize="8" scale="33" fitToHeight="0" orientation="landscape" r:id="rId1"/>
  <headerFooter>
    <oddHeader>&amp;L【機密性○（取扱制限）】</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B198-F1E4-44EC-A969-A6151B2DB332}">
  <sheetPr>
    <pageSetUpPr fitToPage="1"/>
  </sheetPr>
  <dimension ref="A1:AF28"/>
  <sheetViews>
    <sheetView view="pageBreakPreview" zoomScale="70" zoomScaleNormal="85" zoomScaleSheetLayoutView="70" workbookViewId="0">
      <selection activeCell="E43" sqref="E43"/>
    </sheetView>
  </sheetViews>
  <sheetFormatPr defaultColWidth="8.75" defaultRowHeight="13.5"/>
  <cols>
    <col min="1" max="1" width="3" style="82" customWidth="1"/>
    <col min="2" max="2" width="17.5" style="82" customWidth="1"/>
    <col min="3" max="3" width="23.25" style="82" bestFit="1" customWidth="1"/>
    <col min="4" max="4" width="16.5" style="82" bestFit="1" customWidth="1"/>
    <col min="5" max="5" width="12" style="83" customWidth="1"/>
    <col min="6" max="6" width="14.5" style="83" bestFit="1" customWidth="1"/>
    <col min="7" max="7" width="21.25" style="83" customWidth="1"/>
    <col min="8" max="8" width="27.25" style="83" bestFit="1" customWidth="1"/>
    <col min="9" max="9" width="43.5" style="82" bestFit="1" customWidth="1"/>
    <col min="10" max="10" width="25.125" style="82" bestFit="1" customWidth="1"/>
    <col min="11" max="11" width="12.25" style="82" bestFit="1" customWidth="1"/>
    <col min="12" max="12" width="10.5" style="82" bestFit="1" customWidth="1"/>
    <col min="13" max="14" width="22.875" style="82" bestFit="1" customWidth="1"/>
    <col min="15" max="15" width="10.5" style="82" bestFit="1" customWidth="1"/>
    <col min="16" max="16" width="3.5" style="82" customWidth="1"/>
    <col min="17" max="17" width="3" style="82" customWidth="1"/>
    <col min="18" max="18" width="17.5" style="82" customWidth="1"/>
    <col min="19" max="19" width="23.25" style="82" bestFit="1" customWidth="1"/>
    <col min="20" max="20" width="16.5" style="82" bestFit="1" customWidth="1"/>
    <col min="21" max="21" width="12" style="82" bestFit="1" customWidth="1"/>
    <col min="22" max="22" width="14.5" style="82" bestFit="1" customWidth="1"/>
    <col min="23" max="23" width="21.25" style="82" customWidth="1"/>
    <col min="24" max="24" width="27.25" style="82" bestFit="1" customWidth="1"/>
    <col min="25" max="25" width="43.5" style="82" bestFit="1" customWidth="1"/>
    <col min="26" max="26" width="25.125" style="82" bestFit="1" customWidth="1"/>
    <col min="27" max="27" width="12.25" style="82" bestFit="1" customWidth="1"/>
    <col min="28" max="28" width="10.5" style="82" bestFit="1" customWidth="1"/>
    <col min="29" max="30" width="22.875" style="82" bestFit="1" customWidth="1"/>
    <col min="31" max="31" width="10.5" style="82" bestFit="1" customWidth="1"/>
    <col min="32" max="16384" width="8.75" style="82"/>
  </cols>
  <sheetData>
    <row r="1" spans="1:32" ht="23.45" customHeight="1" thickBot="1">
      <c r="A1" s="219" t="s">
        <v>0</v>
      </c>
      <c r="B1" s="220"/>
      <c r="C1" s="220"/>
      <c r="D1" s="220"/>
      <c r="E1" s="220"/>
      <c r="F1" s="220"/>
      <c r="G1" s="220"/>
      <c r="H1" s="220"/>
      <c r="I1" s="220"/>
      <c r="J1" s="220"/>
      <c r="K1" s="220"/>
      <c r="L1" s="220"/>
      <c r="M1" s="220"/>
      <c r="N1" s="220"/>
      <c r="O1" s="220"/>
      <c r="P1" s="221"/>
      <c r="Q1" s="219" t="s">
        <v>33</v>
      </c>
      <c r="R1" s="220"/>
      <c r="S1" s="220"/>
      <c r="T1" s="220"/>
      <c r="U1" s="220"/>
      <c r="V1" s="220"/>
      <c r="W1" s="220"/>
      <c r="X1" s="220"/>
      <c r="Y1" s="220"/>
      <c r="Z1" s="220"/>
      <c r="AA1" s="220"/>
      <c r="AB1" s="220"/>
      <c r="AC1" s="220"/>
      <c r="AD1" s="220"/>
      <c r="AE1" s="220"/>
      <c r="AF1" s="221"/>
    </row>
    <row r="2" spans="1:32" ht="12.95" customHeight="1">
      <c r="A2" s="86"/>
      <c r="B2" s="86" t="s">
        <v>145</v>
      </c>
      <c r="C2" s="86"/>
      <c r="D2" s="86"/>
      <c r="E2" s="99"/>
      <c r="F2" s="99"/>
      <c r="G2" s="99"/>
      <c r="H2" s="99"/>
      <c r="I2" s="86"/>
      <c r="J2" s="86"/>
      <c r="K2" s="86"/>
      <c r="L2" s="86"/>
      <c r="M2" s="86"/>
      <c r="N2" s="86"/>
      <c r="O2" s="86"/>
      <c r="P2" s="86"/>
      <c r="Q2" s="222" t="s">
        <v>143</v>
      </c>
      <c r="R2" s="223"/>
      <c r="S2" s="223"/>
      <c r="T2" s="223"/>
      <c r="U2" s="223"/>
      <c r="V2" s="223"/>
      <c r="W2" s="223"/>
      <c r="X2" s="223"/>
      <c r="Y2" s="223"/>
      <c r="Z2" s="223"/>
      <c r="AA2" s="223"/>
      <c r="AB2" s="223"/>
      <c r="AC2" s="223"/>
      <c r="AD2" s="223"/>
      <c r="AE2" s="223"/>
      <c r="AF2" s="223"/>
    </row>
    <row r="3" spans="1:32">
      <c r="A3" s="86"/>
      <c r="B3" s="86"/>
      <c r="C3" s="86"/>
      <c r="D3" s="86"/>
      <c r="E3" s="99"/>
      <c r="F3" s="99"/>
      <c r="G3" s="99"/>
      <c r="H3" s="99"/>
      <c r="I3" s="86"/>
      <c r="J3" s="86"/>
      <c r="K3" s="86"/>
      <c r="L3" s="86"/>
      <c r="M3" s="86"/>
      <c r="N3" s="86"/>
      <c r="O3" s="86"/>
      <c r="P3" s="86"/>
      <c r="Q3" s="225"/>
      <c r="R3" s="226"/>
      <c r="S3" s="226"/>
      <c r="T3" s="226"/>
      <c r="U3" s="226"/>
      <c r="V3" s="226"/>
      <c r="W3" s="226"/>
      <c r="X3" s="226"/>
      <c r="Y3" s="226"/>
      <c r="Z3" s="226"/>
      <c r="AA3" s="226"/>
      <c r="AB3" s="226"/>
      <c r="AC3" s="226"/>
      <c r="AD3" s="226"/>
      <c r="AE3" s="226"/>
      <c r="AF3" s="226"/>
    </row>
    <row r="4" spans="1:32" ht="34.5" customHeight="1">
      <c r="A4" s="86"/>
      <c r="B4" s="86"/>
      <c r="C4" s="86"/>
      <c r="D4" s="86"/>
      <c r="E4" s="99"/>
      <c r="F4" s="99"/>
      <c r="G4" s="99"/>
      <c r="H4" s="99"/>
      <c r="I4" s="86"/>
      <c r="J4" s="86"/>
      <c r="K4" s="86"/>
      <c r="L4" s="86"/>
      <c r="M4" s="216" t="str">
        <f>'[1]（別記２様式１　事業実施計画書）'!H3</f>
        <v>都道府県・市町村・学校法人名</v>
      </c>
      <c r="N4" s="218"/>
      <c r="O4" s="101"/>
      <c r="P4" s="86"/>
      <c r="Q4" s="225"/>
      <c r="R4" s="226"/>
      <c r="S4" s="226"/>
      <c r="T4" s="226"/>
      <c r="U4" s="226"/>
      <c r="V4" s="226"/>
      <c r="W4" s="226"/>
      <c r="X4" s="226"/>
      <c r="Y4" s="226"/>
      <c r="Z4" s="226"/>
      <c r="AA4" s="226"/>
      <c r="AB4" s="226"/>
      <c r="AC4" s="226"/>
      <c r="AD4" s="226"/>
      <c r="AE4" s="226"/>
      <c r="AF4" s="226"/>
    </row>
    <row r="5" spans="1:32">
      <c r="A5" s="86"/>
      <c r="B5" s="86"/>
      <c r="C5" s="86"/>
      <c r="D5" s="86"/>
      <c r="E5" s="99"/>
      <c r="F5" s="99"/>
      <c r="G5" s="99"/>
      <c r="H5" s="99"/>
      <c r="I5" s="86"/>
      <c r="J5" s="86"/>
      <c r="K5" s="86"/>
      <c r="L5" s="86"/>
      <c r="M5" s="86"/>
      <c r="N5" s="86"/>
      <c r="O5" s="86"/>
      <c r="P5" s="86"/>
      <c r="Q5" s="225"/>
      <c r="R5" s="226"/>
      <c r="S5" s="226"/>
      <c r="T5" s="226"/>
      <c r="U5" s="226"/>
      <c r="V5" s="226"/>
      <c r="W5" s="226"/>
      <c r="X5" s="226"/>
      <c r="Y5" s="226"/>
      <c r="Z5" s="226"/>
      <c r="AA5" s="226"/>
      <c r="AB5" s="226"/>
      <c r="AC5" s="226"/>
      <c r="AD5" s="226"/>
      <c r="AE5" s="226"/>
      <c r="AF5" s="226"/>
    </row>
    <row r="6" spans="1:32">
      <c r="A6" s="86"/>
      <c r="B6" s="86" t="s">
        <v>126</v>
      </c>
      <c r="C6" s="86" t="s">
        <v>127</v>
      </c>
      <c r="D6" s="86" t="s">
        <v>128</v>
      </c>
      <c r="E6" s="99" t="s">
        <v>129</v>
      </c>
      <c r="F6" s="99" t="s">
        <v>130</v>
      </c>
      <c r="G6" s="99" t="s">
        <v>131</v>
      </c>
      <c r="H6" s="99" t="s">
        <v>140</v>
      </c>
      <c r="I6" s="86" t="s">
        <v>133</v>
      </c>
      <c r="J6" s="86" t="s">
        <v>134</v>
      </c>
      <c r="K6" s="86" t="s">
        <v>135</v>
      </c>
      <c r="L6" s="86" t="s">
        <v>136</v>
      </c>
      <c r="M6" s="86" t="s">
        <v>137</v>
      </c>
      <c r="N6" s="86" t="s">
        <v>138</v>
      </c>
      <c r="O6" s="86" t="s">
        <v>100</v>
      </c>
      <c r="P6" s="86"/>
      <c r="Q6" s="225"/>
      <c r="R6" s="226"/>
      <c r="S6" s="226"/>
      <c r="T6" s="226"/>
      <c r="U6" s="226"/>
      <c r="V6" s="226"/>
      <c r="W6" s="226"/>
      <c r="X6" s="226"/>
      <c r="Y6" s="226"/>
      <c r="Z6" s="226"/>
      <c r="AA6" s="226"/>
      <c r="AB6" s="226"/>
      <c r="AC6" s="226"/>
      <c r="AD6" s="226"/>
      <c r="AE6" s="226"/>
      <c r="AF6" s="226"/>
    </row>
    <row r="7" spans="1:32">
      <c r="A7" s="86"/>
      <c r="B7" s="90"/>
      <c r="C7" s="90"/>
      <c r="D7" s="90"/>
      <c r="E7" s="102"/>
      <c r="F7" s="103"/>
      <c r="G7" s="104" t="str">
        <f>IFERROR(テーブル29[[#This Row],[契約金額]]/テーブル29[[#This Row],[総勤務時間]],"")</f>
        <v/>
      </c>
      <c r="H7" s="102"/>
      <c r="I7" s="90"/>
      <c r="J7" s="90"/>
      <c r="K7" s="90"/>
      <c r="L7" s="90"/>
      <c r="M7" s="90"/>
      <c r="N7" s="90"/>
      <c r="O7" s="90"/>
      <c r="P7" s="86"/>
      <c r="Q7" s="225"/>
      <c r="R7" s="226"/>
      <c r="S7" s="226"/>
      <c r="T7" s="226"/>
      <c r="U7" s="226"/>
      <c r="V7" s="226"/>
      <c r="W7" s="226"/>
      <c r="X7" s="226"/>
      <c r="Y7" s="226"/>
      <c r="Z7" s="226"/>
      <c r="AA7" s="226"/>
      <c r="AB7" s="226"/>
      <c r="AC7" s="226"/>
      <c r="AD7" s="226"/>
      <c r="AE7" s="226"/>
      <c r="AF7" s="226"/>
    </row>
    <row r="8" spans="1:32">
      <c r="A8" s="86"/>
      <c r="B8" s="90"/>
      <c r="C8" s="90"/>
      <c r="D8" s="90"/>
      <c r="E8" s="102"/>
      <c r="F8" s="103"/>
      <c r="G8" s="104" t="str">
        <f>IFERROR(テーブル29[[#This Row],[契約金額]]/テーブル29[[#This Row],[総勤務時間]],"")</f>
        <v/>
      </c>
      <c r="H8" s="102"/>
      <c r="I8" s="90"/>
      <c r="J8" s="90"/>
      <c r="K8" s="90"/>
      <c r="L8" s="90"/>
      <c r="M8" s="90"/>
      <c r="N8" s="90"/>
      <c r="O8" s="90"/>
      <c r="P8" s="86"/>
      <c r="Q8" s="225"/>
      <c r="R8" s="226"/>
      <c r="S8" s="226"/>
      <c r="T8" s="226"/>
      <c r="U8" s="226"/>
      <c r="V8" s="226"/>
      <c r="W8" s="226"/>
      <c r="X8" s="226"/>
      <c r="Y8" s="226"/>
      <c r="Z8" s="226"/>
      <c r="AA8" s="226"/>
      <c r="AB8" s="226"/>
      <c r="AC8" s="226"/>
      <c r="AD8" s="226"/>
      <c r="AE8" s="226"/>
      <c r="AF8" s="226"/>
    </row>
    <row r="9" spans="1:32">
      <c r="A9" s="86"/>
      <c r="B9" s="90"/>
      <c r="C9" s="90"/>
      <c r="D9" s="90"/>
      <c r="E9" s="102"/>
      <c r="F9" s="103"/>
      <c r="G9" s="104" t="str">
        <f>IFERROR(テーブル29[[#This Row],[契約金額]]/テーブル29[[#This Row],[総勤務時間]],"")</f>
        <v/>
      </c>
      <c r="H9" s="102"/>
      <c r="I9" s="90"/>
      <c r="J9" s="90"/>
      <c r="K9" s="90"/>
      <c r="L9" s="90"/>
      <c r="M9" s="90"/>
      <c r="N9" s="90"/>
      <c r="O9" s="90"/>
      <c r="P9" s="86"/>
      <c r="Q9" s="225"/>
      <c r="R9" s="226"/>
      <c r="S9" s="226"/>
      <c r="T9" s="226"/>
      <c r="U9" s="226"/>
      <c r="V9" s="226"/>
      <c r="W9" s="226"/>
      <c r="X9" s="226"/>
      <c r="Y9" s="226"/>
      <c r="Z9" s="226"/>
      <c r="AA9" s="226"/>
      <c r="AB9" s="226"/>
      <c r="AC9" s="226"/>
      <c r="AD9" s="226"/>
      <c r="AE9" s="226"/>
      <c r="AF9" s="226"/>
    </row>
    <row r="10" spans="1:32">
      <c r="A10" s="86"/>
      <c r="B10" s="90"/>
      <c r="C10" s="90"/>
      <c r="D10" s="90"/>
      <c r="E10" s="102"/>
      <c r="F10" s="103"/>
      <c r="G10" s="104" t="str">
        <f>IFERROR(テーブル29[[#This Row],[契約金額]]/テーブル29[[#This Row],[総勤務時間]],"")</f>
        <v/>
      </c>
      <c r="H10" s="102"/>
      <c r="I10" s="90"/>
      <c r="J10" s="90"/>
      <c r="K10" s="90"/>
      <c r="L10" s="90"/>
      <c r="M10" s="90"/>
      <c r="N10" s="90"/>
      <c r="O10" s="90"/>
      <c r="P10" s="86"/>
      <c r="Q10" s="225"/>
      <c r="R10" s="226"/>
      <c r="S10" s="226"/>
      <c r="T10" s="226"/>
      <c r="U10" s="226"/>
      <c r="V10" s="226"/>
      <c r="W10" s="226"/>
      <c r="X10" s="226"/>
      <c r="Y10" s="226"/>
      <c r="Z10" s="226"/>
      <c r="AA10" s="226"/>
      <c r="AB10" s="226"/>
      <c r="AC10" s="226"/>
      <c r="AD10" s="226"/>
      <c r="AE10" s="226"/>
      <c r="AF10" s="226"/>
    </row>
    <row r="11" spans="1:32">
      <c r="A11" s="86"/>
      <c r="B11" s="90"/>
      <c r="C11" s="90"/>
      <c r="D11" s="90"/>
      <c r="E11" s="102"/>
      <c r="F11" s="103"/>
      <c r="G11" s="104" t="str">
        <f>IFERROR(テーブル29[[#This Row],[契約金額]]/テーブル29[[#This Row],[総勤務時間]],"")</f>
        <v/>
      </c>
      <c r="H11" s="102"/>
      <c r="I11" s="90"/>
      <c r="J11" s="90"/>
      <c r="K11" s="90"/>
      <c r="L11" s="90"/>
      <c r="M11" s="90"/>
      <c r="N11" s="90"/>
      <c r="O11" s="90"/>
      <c r="P11" s="86"/>
      <c r="Q11" s="225"/>
      <c r="R11" s="226"/>
      <c r="S11" s="226"/>
      <c r="T11" s="226"/>
      <c r="U11" s="226"/>
      <c r="V11" s="226"/>
      <c r="W11" s="226"/>
      <c r="X11" s="226"/>
      <c r="Y11" s="226"/>
      <c r="Z11" s="226"/>
      <c r="AA11" s="226"/>
      <c r="AB11" s="226"/>
      <c r="AC11" s="226"/>
      <c r="AD11" s="226"/>
      <c r="AE11" s="226"/>
      <c r="AF11" s="226"/>
    </row>
    <row r="12" spans="1:32">
      <c r="A12" s="86"/>
      <c r="B12" s="90"/>
      <c r="C12" s="90"/>
      <c r="D12" s="90"/>
      <c r="E12" s="102"/>
      <c r="F12" s="103"/>
      <c r="G12" s="104" t="str">
        <f>IFERROR(テーブル29[[#This Row],[契約金額]]/テーブル29[[#This Row],[総勤務時間]],"")</f>
        <v/>
      </c>
      <c r="H12" s="102"/>
      <c r="I12" s="90"/>
      <c r="J12" s="90"/>
      <c r="K12" s="90"/>
      <c r="L12" s="90"/>
      <c r="M12" s="90"/>
      <c r="N12" s="90"/>
      <c r="O12" s="90"/>
      <c r="P12" s="86"/>
      <c r="Q12" s="225"/>
      <c r="R12" s="226"/>
      <c r="S12" s="226"/>
      <c r="T12" s="226"/>
      <c r="U12" s="226"/>
      <c r="V12" s="226"/>
      <c r="W12" s="226"/>
      <c r="X12" s="226"/>
      <c r="Y12" s="226"/>
      <c r="Z12" s="226"/>
      <c r="AA12" s="226"/>
      <c r="AB12" s="226"/>
      <c r="AC12" s="226"/>
      <c r="AD12" s="226"/>
      <c r="AE12" s="226"/>
      <c r="AF12" s="226"/>
    </row>
    <row r="13" spans="1:32">
      <c r="A13" s="86"/>
      <c r="B13" s="90"/>
      <c r="C13" s="90"/>
      <c r="D13" s="90"/>
      <c r="E13" s="102"/>
      <c r="F13" s="103"/>
      <c r="G13" s="104" t="str">
        <f>IFERROR(テーブル29[[#This Row],[契約金額]]/テーブル29[[#This Row],[総勤務時間]],"")</f>
        <v/>
      </c>
      <c r="H13" s="102"/>
      <c r="I13" s="90"/>
      <c r="J13" s="90"/>
      <c r="K13" s="90"/>
      <c r="L13" s="90"/>
      <c r="M13" s="90"/>
      <c r="N13" s="90"/>
      <c r="O13" s="90"/>
      <c r="P13" s="86"/>
      <c r="Q13" s="225"/>
      <c r="R13" s="226"/>
      <c r="S13" s="226"/>
      <c r="T13" s="226"/>
      <c r="U13" s="226"/>
      <c r="V13" s="226"/>
      <c r="W13" s="226"/>
      <c r="X13" s="226"/>
      <c r="Y13" s="226"/>
      <c r="Z13" s="226"/>
      <c r="AA13" s="226"/>
      <c r="AB13" s="226"/>
      <c r="AC13" s="226"/>
      <c r="AD13" s="226"/>
      <c r="AE13" s="226"/>
      <c r="AF13" s="226"/>
    </row>
    <row r="14" spans="1:32">
      <c r="A14" s="86"/>
      <c r="B14" s="90"/>
      <c r="C14" s="90"/>
      <c r="D14" s="90"/>
      <c r="E14" s="102"/>
      <c r="F14" s="103"/>
      <c r="G14" s="104" t="str">
        <f>IFERROR(テーブル29[[#This Row],[契約金額]]/テーブル29[[#This Row],[総勤務時間]],"")</f>
        <v/>
      </c>
      <c r="H14" s="102"/>
      <c r="I14" s="90"/>
      <c r="J14" s="90"/>
      <c r="K14" s="90"/>
      <c r="L14" s="90"/>
      <c r="M14" s="90"/>
      <c r="N14" s="90"/>
      <c r="O14" s="90"/>
      <c r="P14" s="86"/>
      <c r="Q14" s="225"/>
      <c r="R14" s="226"/>
      <c r="S14" s="226"/>
      <c r="T14" s="226"/>
      <c r="U14" s="226"/>
      <c r="V14" s="226"/>
      <c r="W14" s="226"/>
      <c r="X14" s="226"/>
      <c r="Y14" s="226"/>
      <c r="Z14" s="226"/>
      <c r="AA14" s="226"/>
      <c r="AB14" s="226"/>
      <c r="AC14" s="226"/>
      <c r="AD14" s="226"/>
      <c r="AE14" s="226"/>
      <c r="AF14" s="226"/>
    </row>
    <row r="15" spans="1:32">
      <c r="A15" s="86"/>
      <c r="B15" s="90"/>
      <c r="C15" s="90"/>
      <c r="D15" s="90"/>
      <c r="E15" s="102"/>
      <c r="F15" s="103"/>
      <c r="G15" s="104" t="str">
        <f>IFERROR(テーブル29[[#This Row],[契約金額]]/テーブル29[[#This Row],[総勤務時間]],"")</f>
        <v/>
      </c>
      <c r="H15" s="102"/>
      <c r="I15" s="90"/>
      <c r="J15" s="90"/>
      <c r="K15" s="90"/>
      <c r="L15" s="90"/>
      <c r="M15" s="90"/>
      <c r="N15" s="90"/>
      <c r="O15" s="90"/>
      <c r="P15" s="86"/>
      <c r="Q15" s="225"/>
      <c r="R15" s="226"/>
      <c r="S15" s="226"/>
      <c r="T15" s="226"/>
      <c r="U15" s="226"/>
      <c r="V15" s="226"/>
      <c r="W15" s="226"/>
      <c r="X15" s="226"/>
      <c r="Y15" s="226"/>
      <c r="Z15" s="226"/>
      <c r="AA15" s="226"/>
      <c r="AB15" s="226"/>
      <c r="AC15" s="226"/>
      <c r="AD15" s="226"/>
      <c r="AE15" s="226"/>
      <c r="AF15" s="226"/>
    </row>
    <row r="16" spans="1:32">
      <c r="A16" s="86"/>
      <c r="B16" s="90"/>
      <c r="C16" s="90"/>
      <c r="D16" s="90"/>
      <c r="E16" s="102"/>
      <c r="F16" s="103"/>
      <c r="G16" s="104" t="str">
        <f>IFERROR(テーブル29[[#This Row],[契約金額]]/テーブル29[[#This Row],[総勤務時間]],"")</f>
        <v/>
      </c>
      <c r="H16" s="102"/>
      <c r="I16" s="90"/>
      <c r="J16" s="90"/>
      <c r="K16" s="90"/>
      <c r="L16" s="90"/>
      <c r="M16" s="90"/>
      <c r="N16" s="90"/>
      <c r="O16" s="90"/>
      <c r="P16" s="86"/>
      <c r="Q16" s="225"/>
      <c r="R16" s="226"/>
      <c r="S16" s="226"/>
      <c r="T16" s="226"/>
      <c r="U16" s="226"/>
      <c r="V16" s="226"/>
      <c r="W16" s="226"/>
      <c r="X16" s="226"/>
      <c r="Y16" s="226"/>
      <c r="Z16" s="226"/>
      <c r="AA16" s="226"/>
      <c r="AB16" s="226"/>
      <c r="AC16" s="226"/>
      <c r="AD16" s="226"/>
      <c r="AE16" s="226"/>
      <c r="AF16" s="226"/>
    </row>
    <row r="17" spans="1:32">
      <c r="A17" s="86"/>
      <c r="B17" s="90"/>
      <c r="C17" s="90"/>
      <c r="D17" s="90"/>
      <c r="E17" s="102"/>
      <c r="F17" s="103"/>
      <c r="G17" s="104" t="str">
        <f>IFERROR(テーブル29[[#This Row],[契約金額]]/テーブル29[[#This Row],[総勤務時間]],"")</f>
        <v/>
      </c>
      <c r="H17" s="102"/>
      <c r="I17" s="90"/>
      <c r="J17" s="90"/>
      <c r="K17" s="90"/>
      <c r="L17" s="90"/>
      <c r="M17" s="90"/>
      <c r="N17" s="90"/>
      <c r="O17" s="90"/>
      <c r="P17" s="86"/>
      <c r="Q17" s="225"/>
      <c r="R17" s="226"/>
      <c r="S17" s="226"/>
      <c r="T17" s="226"/>
      <c r="U17" s="226"/>
      <c r="V17" s="226"/>
      <c r="W17" s="226"/>
      <c r="X17" s="226"/>
      <c r="Y17" s="226"/>
      <c r="Z17" s="226"/>
      <c r="AA17" s="226"/>
      <c r="AB17" s="226"/>
      <c r="AC17" s="226"/>
      <c r="AD17" s="226"/>
      <c r="AE17" s="226"/>
      <c r="AF17" s="226"/>
    </row>
    <row r="18" spans="1:32">
      <c r="A18" s="86"/>
      <c r="B18" s="90"/>
      <c r="C18" s="90"/>
      <c r="D18" s="90"/>
      <c r="E18" s="102"/>
      <c r="F18" s="103"/>
      <c r="G18" s="104" t="str">
        <f>IFERROR(テーブル29[[#This Row],[契約金額]]/テーブル29[[#This Row],[総勤務時間]],"")</f>
        <v/>
      </c>
      <c r="H18" s="102"/>
      <c r="I18" s="90"/>
      <c r="J18" s="90"/>
      <c r="K18" s="90"/>
      <c r="L18" s="90"/>
      <c r="M18" s="90"/>
      <c r="N18" s="90"/>
      <c r="O18" s="90"/>
      <c r="P18" s="86"/>
      <c r="Q18" s="225"/>
      <c r="R18" s="226"/>
      <c r="S18" s="226"/>
      <c r="T18" s="226"/>
      <c r="U18" s="226"/>
      <c r="V18" s="226"/>
      <c r="W18" s="226"/>
      <c r="X18" s="226"/>
      <c r="Y18" s="226"/>
      <c r="Z18" s="226"/>
      <c r="AA18" s="226"/>
      <c r="AB18" s="226"/>
      <c r="AC18" s="226"/>
      <c r="AD18" s="226"/>
      <c r="AE18" s="226"/>
      <c r="AF18" s="226"/>
    </row>
    <row r="19" spans="1:32">
      <c r="A19" s="86"/>
      <c r="B19" s="90"/>
      <c r="C19" s="90"/>
      <c r="D19" s="90"/>
      <c r="E19" s="102"/>
      <c r="F19" s="103"/>
      <c r="G19" s="104" t="str">
        <f>IFERROR(テーブル29[[#This Row],[契約金額]]/テーブル29[[#This Row],[総勤務時間]],"")</f>
        <v/>
      </c>
      <c r="H19" s="102"/>
      <c r="I19" s="90"/>
      <c r="J19" s="90"/>
      <c r="K19" s="90"/>
      <c r="L19" s="90"/>
      <c r="M19" s="90"/>
      <c r="N19" s="90"/>
      <c r="O19" s="90"/>
      <c r="P19" s="86"/>
      <c r="Q19" s="225"/>
      <c r="R19" s="226"/>
      <c r="S19" s="226"/>
      <c r="T19" s="226"/>
      <c r="U19" s="226"/>
      <c r="V19" s="226"/>
      <c r="W19" s="226"/>
      <c r="X19" s="226"/>
      <c r="Y19" s="226"/>
      <c r="Z19" s="226"/>
      <c r="AA19" s="226"/>
      <c r="AB19" s="226"/>
      <c r="AC19" s="226"/>
      <c r="AD19" s="226"/>
      <c r="AE19" s="226"/>
      <c r="AF19" s="226"/>
    </row>
    <row r="20" spans="1:32">
      <c r="A20" s="86"/>
      <c r="B20" s="90"/>
      <c r="C20" s="90"/>
      <c r="D20" s="90"/>
      <c r="E20" s="102"/>
      <c r="F20" s="103"/>
      <c r="G20" s="104" t="str">
        <f>IFERROR(テーブル29[[#This Row],[契約金額]]/テーブル29[[#This Row],[総勤務時間]],"")</f>
        <v/>
      </c>
      <c r="H20" s="102"/>
      <c r="I20" s="90"/>
      <c r="J20" s="90"/>
      <c r="K20" s="90"/>
      <c r="L20" s="90"/>
      <c r="M20" s="90"/>
      <c r="N20" s="90"/>
      <c r="O20" s="90"/>
      <c r="P20" s="86"/>
      <c r="Q20" s="225"/>
      <c r="R20" s="226"/>
      <c r="S20" s="226"/>
      <c r="T20" s="226"/>
      <c r="U20" s="226"/>
      <c r="V20" s="226"/>
      <c r="W20" s="226"/>
      <c r="X20" s="226"/>
      <c r="Y20" s="226"/>
      <c r="Z20" s="226"/>
      <c r="AA20" s="226"/>
      <c r="AB20" s="226"/>
      <c r="AC20" s="226"/>
      <c r="AD20" s="226"/>
      <c r="AE20" s="226"/>
      <c r="AF20" s="226"/>
    </row>
    <row r="21" spans="1:32">
      <c r="A21" s="86"/>
      <c r="B21" s="90"/>
      <c r="C21" s="90"/>
      <c r="D21" s="90"/>
      <c r="E21" s="102"/>
      <c r="F21" s="103"/>
      <c r="G21" s="104" t="str">
        <f>IFERROR(テーブル29[[#This Row],[契約金額]]/テーブル29[[#This Row],[総勤務時間]],"")</f>
        <v/>
      </c>
      <c r="H21" s="102"/>
      <c r="I21" s="90"/>
      <c r="J21" s="90"/>
      <c r="K21" s="90"/>
      <c r="L21" s="90"/>
      <c r="M21" s="90"/>
      <c r="N21" s="90"/>
      <c r="O21" s="90"/>
      <c r="P21" s="86"/>
      <c r="Q21" s="225"/>
      <c r="R21" s="226"/>
      <c r="S21" s="226"/>
      <c r="T21" s="226"/>
      <c r="U21" s="226"/>
      <c r="V21" s="226"/>
      <c r="W21" s="226"/>
      <c r="X21" s="226"/>
      <c r="Y21" s="226"/>
      <c r="Z21" s="226"/>
      <c r="AA21" s="226"/>
      <c r="AB21" s="226"/>
      <c r="AC21" s="226"/>
      <c r="AD21" s="226"/>
      <c r="AE21" s="226"/>
      <c r="AF21" s="226"/>
    </row>
    <row r="22" spans="1:32">
      <c r="A22" s="86"/>
      <c r="B22" s="90"/>
      <c r="C22" s="90"/>
      <c r="D22" s="90"/>
      <c r="E22" s="102"/>
      <c r="F22" s="103"/>
      <c r="G22" s="104" t="str">
        <f>IFERROR(テーブル29[[#This Row],[契約金額]]/テーブル29[[#This Row],[総勤務時間]],"")</f>
        <v/>
      </c>
      <c r="H22" s="102"/>
      <c r="I22" s="90"/>
      <c r="J22" s="90"/>
      <c r="K22" s="90"/>
      <c r="L22" s="90"/>
      <c r="M22" s="90"/>
      <c r="N22" s="90"/>
      <c r="O22" s="90"/>
      <c r="P22" s="86"/>
      <c r="Q22" s="225"/>
      <c r="R22" s="226"/>
      <c r="S22" s="226"/>
      <c r="T22" s="226"/>
      <c r="U22" s="226"/>
      <c r="V22" s="226"/>
      <c r="W22" s="226"/>
      <c r="X22" s="226"/>
      <c r="Y22" s="226"/>
      <c r="Z22" s="226"/>
      <c r="AA22" s="226"/>
      <c r="AB22" s="226"/>
      <c r="AC22" s="226"/>
      <c r="AD22" s="226"/>
      <c r="AE22" s="226"/>
      <c r="AF22" s="226"/>
    </row>
    <row r="23" spans="1:32">
      <c r="A23" s="86"/>
      <c r="B23" s="90"/>
      <c r="C23" s="90"/>
      <c r="D23" s="90"/>
      <c r="E23" s="102"/>
      <c r="F23" s="103"/>
      <c r="G23" s="104" t="str">
        <f>IFERROR(テーブル29[[#This Row],[契約金額]]/テーブル29[[#This Row],[総勤務時間]],"")</f>
        <v/>
      </c>
      <c r="H23" s="102"/>
      <c r="I23" s="90"/>
      <c r="J23" s="90"/>
      <c r="K23" s="90"/>
      <c r="L23" s="90"/>
      <c r="M23" s="90"/>
      <c r="N23" s="90"/>
      <c r="O23" s="90"/>
      <c r="P23" s="86"/>
      <c r="Q23" s="225"/>
      <c r="R23" s="226"/>
      <c r="S23" s="226"/>
      <c r="T23" s="226"/>
      <c r="U23" s="226"/>
      <c r="V23" s="226"/>
      <c r="W23" s="226"/>
      <c r="X23" s="226"/>
      <c r="Y23" s="226"/>
      <c r="Z23" s="226"/>
      <c r="AA23" s="226"/>
      <c r="AB23" s="226"/>
      <c r="AC23" s="226"/>
      <c r="AD23" s="226"/>
      <c r="AE23" s="226"/>
      <c r="AF23" s="226"/>
    </row>
    <row r="24" spans="1:32">
      <c r="A24" s="86"/>
      <c r="B24" s="90"/>
      <c r="C24" s="90"/>
      <c r="D24" s="90"/>
      <c r="E24" s="102"/>
      <c r="F24" s="103"/>
      <c r="G24" s="104" t="str">
        <f>IFERROR(テーブル29[[#This Row],[契約金額]]/テーブル29[[#This Row],[総勤務時間]],"")</f>
        <v/>
      </c>
      <c r="H24" s="102"/>
      <c r="I24" s="90"/>
      <c r="J24" s="90"/>
      <c r="K24" s="90"/>
      <c r="L24" s="90"/>
      <c r="M24" s="90"/>
      <c r="N24" s="90"/>
      <c r="O24" s="90"/>
      <c r="P24" s="86"/>
      <c r="Q24" s="225"/>
      <c r="R24" s="226"/>
      <c r="S24" s="226"/>
      <c r="T24" s="226"/>
      <c r="U24" s="226"/>
      <c r="V24" s="226"/>
      <c r="W24" s="226"/>
      <c r="X24" s="226"/>
      <c r="Y24" s="226"/>
      <c r="Z24" s="226"/>
      <c r="AA24" s="226"/>
      <c r="AB24" s="226"/>
      <c r="AC24" s="226"/>
      <c r="AD24" s="226"/>
      <c r="AE24" s="226"/>
      <c r="AF24" s="226"/>
    </row>
    <row r="25" spans="1:32">
      <c r="A25" s="86"/>
      <c r="B25" s="90"/>
      <c r="C25" s="90"/>
      <c r="D25" s="90"/>
      <c r="E25" s="102"/>
      <c r="F25" s="103"/>
      <c r="G25" s="104" t="str">
        <f>IFERROR(テーブル29[[#This Row],[契約金額]]/テーブル29[[#This Row],[総勤務時間]],"")</f>
        <v/>
      </c>
      <c r="H25" s="102"/>
      <c r="I25" s="90"/>
      <c r="J25" s="90"/>
      <c r="K25" s="90"/>
      <c r="L25" s="90"/>
      <c r="M25" s="90"/>
      <c r="N25" s="90"/>
      <c r="O25" s="90"/>
      <c r="P25" s="86"/>
      <c r="Q25" s="225"/>
      <c r="R25" s="226"/>
      <c r="S25" s="226"/>
      <c r="T25" s="226"/>
      <c r="U25" s="226"/>
      <c r="V25" s="226"/>
      <c r="W25" s="226"/>
      <c r="X25" s="226"/>
      <c r="Y25" s="226"/>
      <c r="Z25" s="226"/>
      <c r="AA25" s="226"/>
      <c r="AB25" s="226"/>
      <c r="AC25" s="226"/>
      <c r="AD25" s="226"/>
      <c r="AE25" s="226"/>
      <c r="AF25" s="226"/>
    </row>
    <row r="26" spans="1:32">
      <c r="A26" s="86"/>
      <c r="B26" s="90"/>
      <c r="C26" s="90"/>
      <c r="D26" s="90"/>
      <c r="E26" s="102"/>
      <c r="F26" s="103"/>
      <c r="G26" s="104" t="str">
        <f>IFERROR(テーブル29[[#This Row],[契約金額]]/テーブル29[[#This Row],[総勤務時間]],"")</f>
        <v/>
      </c>
      <c r="H26" s="102"/>
      <c r="I26" s="90"/>
      <c r="J26" s="90"/>
      <c r="K26" s="90"/>
      <c r="L26" s="90"/>
      <c r="M26" s="90"/>
      <c r="N26" s="90"/>
      <c r="O26" s="90"/>
      <c r="P26" s="86"/>
      <c r="Q26" s="225"/>
      <c r="R26" s="226"/>
      <c r="S26" s="226"/>
      <c r="T26" s="226"/>
      <c r="U26" s="226"/>
      <c r="V26" s="226"/>
      <c r="W26" s="226"/>
      <c r="X26" s="226"/>
      <c r="Y26" s="226"/>
      <c r="Z26" s="226"/>
      <c r="AA26" s="226"/>
      <c r="AB26" s="226"/>
      <c r="AC26" s="226"/>
      <c r="AD26" s="226"/>
      <c r="AE26" s="226"/>
      <c r="AF26" s="226"/>
    </row>
    <row r="27" spans="1:32">
      <c r="A27" s="86"/>
      <c r="B27" s="90"/>
      <c r="C27" s="90"/>
      <c r="D27" s="90"/>
      <c r="E27" s="102"/>
      <c r="F27" s="103"/>
      <c r="G27" s="104" t="str">
        <f>IFERROR(テーブル29[[#This Row],[契約金額]]/テーブル29[[#This Row],[総勤務時間]],"")</f>
        <v/>
      </c>
      <c r="H27" s="102"/>
      <c r="I27" s="90"/>
      <c r="J27" s="90"/>
      <c r="K27" s="90"/>
      <c r="L27" s="90"/>
      <c r="M27" s="90"/>
      <c r="N27" s="90"/>
      <c r="O27" s="90"/>
      <c r="P27" s="86"/>
      <c r="Q27" s="225"/>
      <c r="R27" s="226"/>
      <c r="S27" s="226"/>
      <c r="T27" s="226"/>
      <c r="U27" s="226"/>
      <c r="V27" s="226"/>
      <c r="W27" s="226"/>
      <c r="X27" s="226"/>
      <c r="Y27" s="226"/>
      <c r="Z27" s="226"/>
      <c r="AA27" s="226"/>
      <c r="AB27" s="226"/>
      <c r="AC27" s="226"/>
      <c r="AD27" s="226"/>
      <c r="AE27" s="226"/>
      <c r="AF27" s="226"/>
    </row>
    <row r="28" spans="1:32">
      <c r="A28" s="86"/>
      <c r="B28" s="105"/>
      <c r="C28" s="105"/>
      <c r="D28" s="105"/>
      <c r="E28" s="106">
        <f>SUBTOTAL(109,テーブル29[契約金額])</f>
        <v>0</v>
      </c>
      <c r="F28" s="107">
        <f>SUBTOTAL(109,テーブル29[総勤務時間])</f>
        <v>0</v>
      </c>
      <c r="G28" s="106" t="str">
        <f>IFERROR(テーブル29[[#Totals],[契約金額]]/テーブル29[[#Totals],[総勤務時間]],"")</f>
        <v/>
      </c>
      <c r="H28" s="106">
        <f>SUBTOTAL(109,テーブル29[介護福祉士の数])</f>
        <v>0</v>
      </c>
      <c r="I28" s="105"/>
      <c r="J28" s="86">
        <f>SUBTOTAL(109,テーブル29[対応する医療的ケア児数])</f>
        <v>0</v>
      </c>
      <c r="K28" s="86">
        <f>SUBTOTAL(109,テーブル29[学校生活])</f>
        <v>0</v>
      </c>
      <c r="L28" s="86">
        <f>SUBTOTAL(109,テーブル29[登下校])</f>
        <v>0</v>
      </c>
      <c r="M28" s="86">
        <f>SUBTOTAL(109,テーブル29[校外学習（泊無し）])</f>
        <v>0</v>
      </c>
      <c r="N28" s="86">
        <f>SUBTOTAL(109,テーブル29[校外学習（泊を伴う）])</f>
        <v>0</v>
      </c>
      <c r="O28" s="86">
        <f>SUBTOTAL(109,テーブル29[その他])</f>
        <v>0</v>
      </c>
      <c r="P28" s="86"/>
      <c r="Q28" s="225"/>
      <c r="R28" s="226"/>
      <c r="S28" s="226"/>
      <c r="T28" s="226"/>
      <c r="U28" s="226"/>
      <c r="V28" s="226"/>
      <c r="W28" s="226"/>
      <c r="X28" s="226"/>
      <c r="Y28" s="226"/>
      <c r="Z28" s="226"/>
      <c r="AA28" s="226"/>
      <c r="AB28" s="226"/>
      <c r="AC28" s="226"/>
      <c r="AD28" s="226"/>
      <c r="AE28" s="226"/>
      <c r="AF28" s="226"/>
    </row>
  </sheetData>
  <sheetProtection selectLockedCells="1"/>
  <mergeCells count="4">
    <mergeCell ref="A1:P1"/>
    <mergeCell ref="Q1:AF1"/>
    <mergeCell ref="Q2:AF28"/>
    <mergeCell ref="M4:N4"/>
  </mergeCells>
  <phoneticPr fontId="9"/>
  <dataValidations count="6">
    <dataValidation type="list" allowBlank="1" showInputMessage="1" showErrorMessage="1" sqref="C11:C27" xr:uid="{BDB30613-2E6C-4F1F-A6F1-CC82A7EF54CB}">
      <formula1>"医療機関,訪問看護ステーション,障害者入所施設,その他"</formula1>
    </dataValidation>
    <dataValidation type="list" allowBlank="1" showInputMessage="1" showErrorMessage="1" sqref="C7:C10" xr:uid="{D84BFA52-0A07-4BF8-BF3F-0D0F1D174239}">
      <formula1>"医療機関,訪問看護ステーション,その他"</formula1>
    </dataValidation>
    <dataValidation type="decimal" operator="greaterThan" allowBlank="1" showInputMessage="1" showErrorMessage="1" sqref="F7:F27" xr:uid="{684F4F2D-848B-4355-BFD3-3FEA0D7D6E6E}">
      <formula1>0</formula1>
    </dataValidation>
    <dataValidation type="whole" operator="greaterThan" allowBlank="1" showInputMessage="1" showErrorMessage="1" sqref="E7:E27" xr:uid="{850FD456-B0CB-4E59-8CDD-B45EFA7F3603}">
      <formula1>0</formula1>
    </dataValidation>
    <dataValidation type="whole" operator="greaterThanOrEqual" allowBlank="1" showInputMessage="1" showErrorMessage="1" sqref="K7:O27" xr:uid="{7614F46F-DD65-426B-9A02-F4E15CCB6E1B}">
      <formula1>0</formula1>
    </dataValidation>
    <dataValidation type="whole" operator="greaterThanOrEqual" allowBlank="1" showInputMessage="1" showErrorMessage="1" sqref="H7:H27 J7:J27" xr:uid="{F8594C84-47C8-452F-98D8-D5D130C84CE7}">
      <formula1>1</formula1>
    </dataValidation>
  </dataValidations>
  <pageMargins left="0.7" right="0.7" top="0.75" bottom="0.75" header="0.3" footer="0.3"/>
  <pageSetup paperSize="8" scale="33" fitToHeight="0" orientation="landscape" r:id="rId1"/>
  <headerFooter>
    <oddHeader>&amp;L【機密性○（取扱制限）】</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2FA22-3211-48BB-B8DE-304584904D09}">
  <sheetPr>
    <pageSetUpPr fitToPage="1"/>
  </sheetPr>
  <dimension ref="A1:AF28"/>
  <sheetViews>
    <sheetView view="pageBreakPreview" topLeftCell="L1" zoomScale="70" zoomScaleNormal="85" zoomScaleSheetLayoutView="70" workbookViewId="0">
      <selection activeCell="Q1" sqref="Q1:AF1"/>
    </sheetView>
  </sheetViews>
  <sheetFormatPr defaultColWidth="8.75" defaultRowHeight="13.5"/>
  <cols>
    <col min="1" max="1" width="3" style="82" customWidth="1"/>
    <col min="2" max="2" width="17.5" style="82" customWidth="1"/>
    <col min="3" max="3" width="23.25" style="82" bestFit="1" customWidth="1"/>
    <col min="4" max="4" width="16.5" style="82" bestFit="1" customWidth="1"/>
    <col min="5" max="5" width="12" style="83" bestFit="1" customWidth="1"/>
    <col min="6" max="6" width="14.5" style="84" bestFit="1" customWidth="1"/>
    <col min="7" max="7" width="21.25" style="83" customWidth="1"/>
    <col min="8" max="8" width="31.5" style="83" customWidth="1"/>
    <col min="9" max="9" width="43.5" style="82" bestFit="1" customWidth="1"/>
    <col min="10" max="10" width="25.125" style="82" bestFit="1" customWidth="1"/>
    <col min="11" max="11" width="12.25" style="82" bestFit="1" customWidth="1"/>
    <col min="12" max="12" width="10.5" style="82" bestFit="1" customWidth="1"/>
    <col min="13" max="14" width="22.875" style="82" bestFit="1" customWidth="1"/>
    <col min="15" max="15" width="10.5" style="82" bestFit="1" customWidth="1"/>
    <col min="16" max="16" width="3.5" style="82" customWidth="1"/>
    <col min="17" max="17" width="3" style="82" customWidth="1"/>
    <col min="18" max="18" width="17.5" style="82" customWidth="1"/>
    <col min="19" max="19" width="23.25" style="82" bestFit="1" customWidth="1"/>
    <col min="20" max="20" width="16.5" style="82" bestFit="1" customWidth="1"/>
    <col min="21" max="21" width="12" style="82" bestFit="1" customWidth="1"/>
    <col min="22" max="22" width="14.5" style="82" bestFit="1" customWidth="1"/>
    <col min="23" max="23" width="21.25" style="82" customWidth="1"/>
    <col min="24" max="24" width="27.25" style="82" bestFit="1" customWidth="1"/>
    <col min="25" max="25" width="43.5" style="82" bestFit="1" customWidth="1"/>
    <col min="26" max="26" width="25.125" style="82" bestFit="1" customWidth="1"/>
    <col min="27" max="27" width="12.25" style="82" bestFit="1" customWidth="1"/>
    <col min="28" max="28" width="10.5" style="82" bestFit="1" customWidth="1"/>
    <col min="29" max="30" width="22.875" style="82" bestFit="1" customWidth="1"/>
    <col min="31" max="31" width="10.5" style="82" bestFit="1" customWidth="1"/>
    <col min="32" max="16384" width="8.75" style="82"/>
  </cols>
  <sheetData>
    <row r="1" spans="1:32" ht="23.45" customHeight="1" thickBot="1">
      <c r="A1" s="219" t="s">
        <v>0</v>
      </c>
      <c r="B1" s="220"/>
      <c r="C1" s="220"/>
      <c r="D1" s="220"/>
      <c r="E1" s="220"/>
      <c r="F1" s="220"/>
      <c r="G1" s="220"/>
      <c r="H1" s="220"/>
      <c r="I1" s="220"/>
      <c r="J1" s="220"/>
      <c r="K1" s="220"/>
      <c r="L1" s="220"/>
      <c r="M1" s="220"/>
      <c r="N1" s="220"/>
      <c r="O1" s="220"/>
      <c r="P1" s="221"/>
      <c r="Q1" s="219" t="s">
        <v>33</v>
      </c>
      <c r="R1" s="220"/>
      <c r="S1" s="220"/>
      <c r="T1" s="220"/>
      <c r="U1" s="220"/>
      <c r="V1" s="220"/>
      <c r="W1" s="220"/>
      <c r="X1" s="220"/>
      <c r="Y1" s="220"/>
      <c r="Z1" s="220"/>
      <c r="AA1" s="220"/>
      <c r="AB1" s="220"/>
      <c r="AC1" s="220"/>
      <c r="AD1" s="220"/>
      <c r="AE1" s="220"/>
      <c r="AF1" s="221"/>
    </row>
    <row r="2" spans="1:32" ht="12.95" customHeight="1">
      <c r="A2" s="86"/>
      <c r="B2" s="86" t="s">
        <v>144</v>
      </c>
      <c r="C2" s="86"/>
      <c r="D2" s="86"/>
      <c r="E2" s="99"/>
      <c r="F2" s="100"/>
      <c r="G2" s="99"/>
      <c r="H2" s="99"/>
      <c r="I2" s="86"/>
      <c r="J2" s="86"/>
      <c r="K2" s="86"/>
      <c r="L2" s="86"/>
      <c r="M2" s="86"/>
      <c r="N2" s="86"/>
      <c r="O2" s="86"/>
      <c r="P2" s="86"/>
      <c r="Q2" s="222" t="s">
        <v>143</v>
      </c>
      <c r="R2" s="223"/>
      <c r="S2" s="223"/>
      <c r="T2" s="223"/>
      <c r="U2" s="223"/>
      <c r="V2" s="223"/>
      <c r="W2" s="223"/>
      <c r="X2" s="223"/>
      <c r="Y2" s="223"/>
      <c r="Z2" s="223"/>
      <c r="AA2" s="223"/>
      <c r="AB2" s="223"/>
      <c r="AC2" s="223"/>
      <c r="AD2" s="223"/>
      <c r="AE2" s="223"/>
      <c r="AF2" s="223"/>
    </row>
    <row r="3" spans="1:32">
      <c r="A3" s="86"/>
      <c r="B3" s="86"/>
      <c r="C3" s="86"/>
      <c r="D3" s="86"/>
      <c r="E3" s="99"/>
      <c r="F3" s="100"/>
      <c r="G3" s="99"/>
      <c r="H3" s="99"/>
      <c r="I3" s="86"/>
      <c r="J3" s="86"/>
      <c r="K3" s="86"/>
      <c r="L3" s="86"/>
      <c r="M3" s="86"/>
      <c r="N3" s="86"/>
      <c r="O3" s="86"/>
      <c r="P3" s="86"/>
      <c r="Q3" s="225"/>
      <c r="R3" s="226"/>
      <c r="S3" s="226"/>
      <c r="T3" s="226"/>
      <c r="U3" s="226"/>
      <c r="V3" s="226"/>
      <c r="W3" s="226"/>
      <c r="X3" s="226"/>
      <c r="Y3" s="226"/>
      <c r="Z3" s="226"/>
      <c r="AA3" s="226"/>
      <c r="AB3" s="226"/>
      <c r="AC3" s="226"/>
      <c r="AD3" s="226"/>
      <c r="AE3" s="226"/>
      <c r="AF3" s="226"/>
    </row>
    <row r="4" spans="1:32" ht="34.5" customHeight="1">
      <c r="A4" s="86"/>
      <c r="B4" s="86"/>
      <c r="C4" s="86"/>
      <c r="D4" s="86"/>
      <c r="E4" s="99"/>
      <c r="F4" s="100"/>
      <c r="G4" s="99"/>
      <c r="H4" s="99"/>
      <c r="I4" s="86"/>
      <c r="J4" s="86"/>
      <c r="K4" s="86"/>
      <c r="L4" s="86"/>
      <c r="M4" s="216" t="str">
        <f>'[1]（別記２様式１　事業実施計画書）'!H3</f>
        <v>都道府県・市町村・学校法人名</v>
      </c>
      <c r="N4" s="218"/>
      <c r="O4" s="101"/>
      <c r="P4" s="86"/>
      <c r="Q4" s="225"/>
      <c r="R4" s="226"/>
      <c r="S4" s="226"/>
      <c r="T4" s="226"/>
      <c r="U4" s="226"/>
      <c r="V4" s="226"/>
      <c r="W4" s="226"/>
      <c r="X4" s="226"/>
      <c r="Y4" s="226"/>
      <c r="Z4" s="226"/>
      <c r="AA4" s="226"/>
      <c r="AB4" s="226"/>
      <c r="AC4" s="226"/>
      <c r="AD4" s="226"/>
      <c r="AE4" s="226"/>
      <c r="AF4" s="226"/>
    </row>
    <row r="5" spans="1:32">
      <c r="A5" s="86"/>
      <c r="B5" s="86"/>
      <c r="C5" s="86"/>
      <c r="D5" s="86"/>
      <c r="E5" s="99"/>
      <c r="F5" s="100"/>
      <c r="G5" s="99"/>
      <c r="H5" s="99"/>
      <c r="I5" s="86"/>
      <c r="J5" s="86"/>
      <c r="K5" s="86"/>
      <c r="L5" s="86"/>
      <c r="M5" s="86"/>
      <c r="N5" s="86"/>
      <c r="O5" s="86"/>
      <c r="P5" s="86"/>
      <c r="Q5" s="225"/>
      <c r="R5" s="226"/>
      <c r="S5" s="226"/>
      <c r="T5" s="226"/>
      <c r="U5" s="226"/>
      <c r="V5" s="226"/>
      <c r="W5" s="226"/>
      <c r="X5" s="226"/>
      <c r="Y5" s="226"/>
      <c r="Z5" s="226"/>
      <c r="AA5" s="226"/>
      <c r="AB5" s="226"/>
      <c r="AC5" s="226"/>
      <c r="AD5" s="226"/>
      <c r="AE5" s="226"/>
      <c r="AF5" s="226"/>
    </row>
    <row r="6" spans="1:32" ht="12.95" customHeight="1">
      <c r="A6" s="86"/>
      <c r="B6" s="86" t="s">
        <v>126</v>
      </c>
      <c r="C6" s="86" t="s">
        <v>127</v>
      </c>
      <c r="D6" s="86" t="s">
        <v>128</v>
      </c>
      <c r="E6" s="99" t="s">
        <v>129</v>
      </c>
      <c r="F6" s="100" t="s">
        <v>130</v>
      </c>
      <c r="G6" s="99" t="s">
        <v>131</v>
      </c>
      <c r="H6" s="99" t="s">
        <v>142</v>
      </c>
      <c r="I6" s="86" t="s">
        <v>133</v>
      </c>
      <c r="J6" s="86" t="s">
        <v>134</v>
      </c>
      <c r="K6" s="86" t="s">
        <v>135</v>
      </c>
      <c r="L6" s="86" t="s">
        <v>136</v>
      </c>
      <c r="M6" s="86" t="s">
        <v>137</v>
      </c>
      <c r="N6" s="86" t="s">
        <v>138</v>
      </c>
      <c r="O6" s="86" t="s">
        <v>100</v>
      </c>
      <c r="P6" s="86"/>
      <c r="Q6" s="225"/>
      <c r="R6" s="226"/>
      <c r="S6" s="226"/>
      <c r="T6" s="226"/>
      <c r="U6" s="226"/>
      <c r="V6" s="226"/>
      <c r="W6" s="226"/>
      <c r="X6" s="226"/>
      <c r="Y6" s="226"/>
      <c r="Z6" s="226"/>
      <c r="AA6" s="226"/>
      <c r="AB6" s="226"/>
      <c r="AC6" s="226"/>
      <c r="AD6" s="226"/>
      <c r="AE6" s="226"/>
      <c r="AF6" s="226"/>
    </row>
    <row r="7" spans="1:32" ht="12.95" customHeight="1">
      <c r="A7" s="86"/>
      <c r="B7" s="90"/>
      <c r="C7" s="90"/>
      <c r="D7" s="90"/>
      <c r="E7" s="102"/>
      <c r="F7" s="103"/>
      <c r="G7" s="104" t="str">
        <f>IFERROR(テーブル310[[#This Row],[契約金額]]/テーブル310[[#This Row],[総勤務時間]],"")</f>
        <v/>
      </c>
      <c r="H7" s="102"/>
      <c r="I7" s="90"/>
      <c r="J7" s="90"/>
      <c r="K7" s="90"/>
      <c r="L7" s="90"/>
      <c r="M7" s="90"/>
      <c r="N7" s="90"/>
      <c r="O7" s="90"/>
      <c r="P7" s="86"/>
      <c r="Q7" s="225"/>
      <c r="R7" s="226"/>
      <c r="S7" s="226"/>
      <c r="T7" s="226"/>
      <c r="U7" s="226"/>
      <c r="V7" s="226"/>
      <c r="W7" s="226"/>
      <c r="X7" s="226"/>
      <c r="Y7" s="226"/>
      <c r="Z7" s="226"/>
      <c r="AA7" s="226"/>
      <c r="AB7" s="226"/>
      <c r="AC7" s="226"/>
      <c r="AD7" s="226"/>
      <c r="AE7" s="226"/>
      <c r="AF7" s="226"/>
    </row>
    <row r="8" spans="1:32" ht="12.95" customHeight="1">
      <c r="A8" s="86"/>
      <c r="B8" s="90"/>
      <c r="C8" s="90"/>
      <c r="D8" s="90"/>
      <c r="E8" s="102"/>
      <c r="F8" s="103"/>
      <c r="G8" s="104" t="str">
        <f>IFERROR(テーブル310[[#This Row],[契約金額]]/テーブル310[[#This Row],[総勤務時間]],"")</f>
        <v/>
      </c>
      <c r="H8" s="102"/>
      <c r="I8" s="90"/>
      <c r="J8" s="90"/>
      <c r="K8" s="90"/>
      <c r="L8" s="90"/>
      <c r="M8" s="90"/>
      <c r="N8" s="90"/>
      <c r="O8" s="90"/>
      <c r="P8" s="86"/>
      <c r="Q8" s="225"/>
      <c r="R8" s="226"/>
      <c r="S8" s="226"/>
      <c r="T8" s="226"/>
      <c r="U8" s="226"/>
      <c r="V8" s="226"/>
      <c r="W8" s="226"/>
      <c r="X8" s="226"/>
      <c r="Y8" s="226"/>
      <c r="Z8" s="226"/>
      <c r="AA8" s="226"/>
      <c r="AB8" s="226"/>
      <c r="AC8" s="226"/>
      <c r="AD8" s="226"/>
      <c r="AE8" s="226"/>
      <c r="AF8" s="226"/>
    </row>
    <row r="9" spans="1:32" ht="12.95" customHeight="1">
      <c r="A9" s="86"/>
      <c r="B9" s="90"/>
      <c r="C9" s="90"/>
      <c r="D9" s="90"/>
      <c r="E9" s="102"/>
      <c r="F9" s="103"/>
      <c r="G9" s="104" t="str">
        <f>IFERROR(テーブル310[[#This Row],[契約金額]]/テーブル310[[#This Row],[総勤務時間]],"")</f>
        <v/>
      </c>
      <c r="H9" s="102"/>
      <c r="I9" s="90"/>
      <c r="J9" s="90"/>
      <c r="K9" s="90"/>
      <c r="L9" s="90"/>
      <c r="M9" s="90"/>
      <c r="N9" s="90"/>
      <c r="O9" s="90"/>
      <c r="P9" s="86"/>
      <c r="Q9" s="225"/>
      <c r="R9" s="226"/>
      <c r="S9" s="226"/>
      <c r="T9" s="226"/>
      <c r="U9" s="226"/>
      <c r="V9" s="226"/>
      <c r="W9" s="226"/>
      <c r="X9" s="226"/>
      <c r="Y9" s="226"/>
      <c r="Z9" s="226"/>
      <c r="AA9" s="226"/>
      <c r="AB9" s="226"/>
      <c r="AC9" s="226"/>
      <c r="AD9" s="226"/>
      <c r="AE9" s="226"/>
      <c r="AF9" s="226"/>
    </row>
    <row r="10" spans="1:32" ht="12.95" customHeight="1">
      <c r="A10" s="86"/>
      <c r="B10" s="90"/>
      <c r="C10" s="90"/>
      <c r="D10" s="90"/>
      <c r="E10" s="102"/>
      <c r="F10" s="103"/>
      <c r="G10" s="104" t="str">
        <f>IFERROR(テーブル310[[#This Row],[契約金額]]/テーブル310[[#This Row],[総勤務時間]],"")</f>
        <v/>
      </c>
      <c r="H10" s="102"/>
      <c r="I10" s="90"/>
      <c r="J10" s="90"/>
      <c r="K10" s="90"/>
      <c r="L10" s="90"/>
      <c r="M10" s="90"/>
      <c r="N10" s="90"/>
      <c r="O10" s="90"/>
      <c r="P10" s="86"/>
      <c r="Q10" s="225"/>
      <c r="R10" s="226"/>
      <c r="S10" s="226"/>
      <c r="T10" s="226"/>
      <c r="U10" s="226"/>
      <c r="V10" s="226"/>
      <c r="W10" s="226"/>
      <c r="X10" s="226"/>
      <c r="Y10" s="226"/>
      <c r="Z10" s="226"/>
      <c r="AA10" s="226"/>
      <c r="AB10" s="226"/>
      <c r="AC10" s="226"/>
      <c r="AD10" s="226"/>
      <c r="AE10" s="226"/>
      <c r="AF10" s="226"/>
    </row>
    <row r="11" spans="1:32" ht="12.95" customHeight="1">
      <c r="A11" s="86"/>
      <c r="B11" s="90"/>
      <c r="C11" s="90"/>
      <c r="D11" s="90"/>
      <c r="E11" s="102"/>
      <c r="F11" s="103"/>
      <c r="G11" s="104" t="str">
        <f>IFERROR(テーブル310[[#This Row],[契約金額]]/テーブル310[[#This Row],[総勤務時間]],"")</f>
        <v/>
      </c>
      <c r="H11" s="102"/>
      <c r="I11" s="90"/>
      <c r="J11" s="90"/>
      <c r="K11" s="90"/>
      <c r="L11" s="90"/>
      <c r="M11" s="90"/>
      <c r="N11" s="90"/>
      <c r="O11" s="90"/>
      <c r="P11" s="86"/>
      <c r="Q11" s="225"/>
      <c r="R11" s="226"/>
      <c r="S11" s="226"/>
      <c r="T11" s="226"/>
      <c r="U11" s="226"/>
      <c r="V11" s="226"/>
      <c r="W11" s="226"/>
      <c r="X11" s="226"/>
      <c r="Y11" s="226"/>
      <c r="Z11" s="226"/>
      <c r="AA11" s="226"/>
      <c r="AB11" s="226"/>
      <c r="AC11" s="226"/>
      <c r="AD11" s="226"/>
      <c r="AE11" s="226"/>
      <c r="AF11" s="226"/>
    </row>
    <row r="12" spans="1:32" ht="12.95" customHeight="1">
      <c r="A12" s="86"/>
      <c r="B12" s="90"/>
      <c r="C12" s="90"/>
      <c r="D12" s="90"/>
      <c r="E12" s="102"/>
      <c r="F12" s="103"/>
      <c r="G12" s="104" t="str">
        <f>IFERROR(テーブル310[[#This Row],[契約金額]]/テーブル310[[#This Row],[総勤務時間]],"")</f>
        <v/>
      </c>
      <c r="H12" s="102"/>
      <c r="I12" s="90"/>
      <c r="J12" s="90"/>
      <c r="K12" s="90"/>
      <c r="L12" s="90"/>
      <c r="M12" s="90"/>
      <c r="N12" s="90"/>
      <c r="O12" s="90"/>
      <c r="P12" s="86"/>
      <c r="Q12" s="225"/>
      <c r="R12" s="226"/>
      <c r="S12" s="226"/>
      <c r="T12" s="226"/>
      <c r="U12" s="226"/>
      <c r="V12" s="226"/>
      <c r="W12" s="226"/>
      <c r="X12" s="226"/>
      <c r="Y12" s="226"/>
      <c r="Z12" s="226"/>
      <c r="AA12" s="226"/>
      <c r="AB12" s="226"/>
      <c r="AC12" s="226"/>
      <c r="AD12" s="226"/>
      <c r="AE12" s="226"/>
      <c r="AF12" s="226"/>
    </row>
    <row r="13" spans="1:32" ht="12.95" customHeight="1">
      <c r="A13" s="86"/>
      <c r="B13" s="90"/>
      <c r="C13" s="90"/>
      <c r="D13" s="90"/>
      <c r="E13" s="102"/>
      <c r="F13" s="103"/>
      <c r="G13" s="104" t="str">
        <f>IFERROR(テーブル310[[#This Row],[契約金額]]/テーブル310[[#This Row],[総勤務時間]],"")</f>
        <v/>
      </c>
      <c r="H13" s="102"/>
      <c r="I13" s="90"/>
      <c r="J13" s="90"/>
      <c r="K13" s="90"/>
      <c r="L13" s="90"/>
      <c r="M13" s="90"/>
      <c r="N13" s="90"/>
      <c r="O13" s="90"/>
      <c r="P13" s="86"/>
      <c r="Q13" s="225"/>
      <c r="R13" s="226"/>
      <c r="S13" s="226"/>
      <c r="T13" s="226"/>
      <c r="U13" s="226"/>
      <c r="V13" s="226"/>
      <c r="W13" s="226"/>
      <c r="X13" s="226"/>
      <c r="Y13" s="226"/>
      <c r="Z13" s="226"/>
      <c r="AA13" s="226"/>
      <c r="AB13" s="226"/>
      <c r="AC13" s="226"/>
      <c r="AD13" s="226"/>
      <c r="AE13" s="226"/>
      <c r="AF13" s="226"/>
    </row>
    <row r="14" spans="1:32" ht="12.95" customHeight="1">
      <c r="A14" s="86"/>
      <c r="B14" s="90"/>
      <c r="C14" s="90"/>
      <c r="D14" s="90"/>
      <c r="E14" s="102"/>
      <c r="F14" s="103"/>
      <c r="G14" s="104" t="str">
        <f>IFERROR(テーブル310[[#This Row],[契約金額]]/テーブル310[[#This Row],[総勤務時間]],"")</f>
        <v/>
      </c>
      <c r="H14" s="102"/>
      <c r="I14" s="90"/>
      <c r="J14" s="90"/>
      <c r="K14" s="90"/>
      <c r="L14" s="90"/>
      <c r="M14" s="90"/>
      <c r="N14" s="90"/>
      <c r="O14" s="90"/>
      <c r="P14" s="86"/>
      <c r="Q14" s="225"/>
      <c r="R14" s="226"/>
      <c r="S14" s="226"/>
      <c r="T14" s="226"/>
      <c r="U14" s="226"/>
      <c r="V14" s="226"/>
      <c r="W14" s="226"/>
      <c r="X14" s="226"/>
      <c r="Y14" s="226"/>
      <c r="Z14" s="226"/>
      <c r="AA14" s="226"/>
      <c r="AB14" s="226"/>
      <c r="AC14" s="226"/>
      <c r="AD14" s="226"/>
      <c r="AE14" s="226"/>
      <c r="AF14" s="226"/>
    </row>
    <row r="15" spans="1:32" ht="12.95" customHeight="1">
      <c r="A15" s="86"/>
      <c r="B15" s="90"/>
      <c r="C15" s="90"/>
      <c r="D15" s="90"/>
      <c r="E15" s="102"/>
      <c r="F15" s="103"/>
      <c r="G15" s="104" t="str">
        <f>IFERROR(テーブル310[[#This Row],[契約金額]]/テーブル310[[#This Row],[総勤務時間]],"")</f>
        <v/>
      </c>
      <c r="H15" s="102"/>
      <c r="I15" s="90"/>
      <c r="J15" s="90"/>
      <c r="K15" s="90"/>
      <c r="L15" s="90"/>
      <c r="M15" s="90"/>
      <c r="N15" s="90"/>
      <c r="O15" s="90"/>
      <c r="P15" s="86"/>
      <c r="Q15" s="225"/>
      <c r="R15" s="226"/>
      <c r="S15" s="226"/>
      <c r="T15" s="226"/>
      <c r="U15" s="226"/>
      <c r="V15" s="226"/>
      <c r="W15" s="226"/>
      <c r="X15" s="226"/>
      <c r="Y15" s="226"/>
      <c r="Z15" s="226"/>
      <c r="AA15" s="226"/>
      <c r="AB15" s="226"/>
      <c r="AC15" s="226"/>
      <c r="AD15" s="226"/>
      <c r="AE15" s="226"/>
      <c r="AF15" s="226"/>
    </row>
    <row r="16" spans="1:32" ht="12.95" customHeight="1">
      <c r="A16" s="86"/>
      <c r="B16" s="90"/>
      <c r="C16" s="90"/>
      <c r="D16" s="90"/>
      <c r="E16" s="102"/>
      <c r="F16" s="103"/>
      <c r="G16" s="104" t="str">
        <f>IFERROR(テーブル310[[#This Row],[契約金額]]/テーブル310[[#This Row],[総勤務時間]],"")</f>
        <v/>
      </c>
      <c r="H16" s="102"/>
      <c r="I16" s="90"/>
      <c r="J16" s="90"/>
      <c r="K16" s="90"/>
      <c r="L16" s="90"/>
      <c r="M16" s="90"/>
      <c r="N16" s="90"/>
      <c r="O16" s="90"/>
      <c r="P16" s="86"/>
      <c r="Q16" s="225"/>
      <c r="R16" s="226"/>
      <c r="S16" s="226"/>
      <c r="T16" s="226"/>
      <c r="U16" s="226"/>
      <c r="V16" s="226"/>
      <c r="W16" s="226"/>
      <c r="X16" s="226"/>
      <c r="Y16" s="226"/>
      <c r="Z16" s="226"/>
      <c r="AA16" s="226"/>
      <c r="AB16" s="226"/>
      <c r="AC16" s="226"/>
      <c r="AD16" s="226"/>
      <c r="AE16" s="226"/>
      <c r="AF16" s="226"/>
    </row>
    <row r="17" spans="1:32" ht="12.95" customHeight="1">
      <c r="A17" s="86"/>
      <c r="B17" s="90"/>
      <c r="C17" s="90"/>
      <c r="D17" s="90"/>
      <c r="E17" s="102"/>
      <c r="F17" s="103"/>
      <c r="G17" s="104" t="str">
        <f>IFERROR(テーブル310[[#This Row],[契約金額]]/テーブル310[[#This Row],[総勤務時間]],"")</f>
        <v/>
      </c>
      <c r="H17" s="102"/>
      <c r="I17" s="90"/>
      <c r="J17" s="90"/>
      <c r="K17" s="90"/>
      <c r="L17" s="90"/>
      <c r="M17" s="90"/>
      <c r="N17" s="90"/>
      <c r="O17" s="90"/>
      <c r="P17" s="86"/>
      <c r="Q17" s="225"/>
      <c r="R17" s="226"/>
      <c r="S17" s="226"/>
      <c r="T17" s="226"/>
      <c r="U17" s="226"/>
      <c r="V17" s="226"/>
      <c r="W17" s="226"/>
      <c r="X17" s="226"/>
      <c r="Y17" s="226"/>
      <c r="Z17" s="226"/>
      <c r="AA17" s="226"/>
      <c r="AB17" s="226"/>
      <c r="AC17" s="226"/>
      <c r="AD17" s="226"/>
      <c r="AE17" s="226"/>
      <c r="AF17" s="226"/>
    </row>
    <row r="18" spans="1:32" ht="12.95" customHeight="1">
      <c r="A18" s="86"/>
      <c r="B18" s="90"/>
      <c r="C18" s="90"/>
      <c r="D18" s="90"/>
      <c r="E18" s="102"/>
      <c r="F18" s="103"/>
      <c r="G18" s="104" t="str">
        <f>IFERROR(テーブル310[[#This Row],[契約金額]]/テーブル310[[#This Row],[総勤務時間]],"")</f>
        <v/>
      </c>
      <c r="H18" s="102"/>
      <c r="I18" s="90"/>
      <c r="J18" s="90"/>
      <c r="K18" s="90"/>
      <c r="L18" s="90"/>
      <c r="M18" s="90"/>
      <c r="N18" s="90"/>
      <c r="O18" s="90"/>
      <c r="P18" s="86"/>
      <c r="Q18" s="225"/>
      <c r="R18" s="226"/>
      <c r="S18" s="226"/>
      <c r="T18" s="226"/>
      <c r="U18" s="226"/>
      <c r="V18" s="226"/>
      <c r="W18" s="226"/>
      <c r="X18" s="226"/>
      <c r="Y18" s="226"/>
      <c r="Z18" s="226"/>
      <c r="AA18" s="226"/>
      <c r="AB18" s="226"/>
      <c r="AC18" s="226"/>
      <c r="AD18" s="226"/>
      <c r="AE18" s="226"/>
      <c r="AF18" s="226"/>
    </row>
    <row r="19" spans="1:32" ht="12.95" customHeight="1">
      <c r="A19" s="86"/>
      <c r="B19" s="90"/>
      <c r="C19" s="90"/>
      <c r="D19" s="90"/>
      <c r="E19" s="102"/>
      <c r="F19" s="103"/>
      <c r="G19" s="104" t="str">
        <f>IFERROR(テーブル310[[#This Row],[契約金額]]/テーブル310[[#This Row],[総勤務時間]],"")</f>
        <v/>
      </c>
      <c r="H19" s="102"/>
      <c r="I19" s="90"/>
      <c r="J19" s="90"/>
      <c r="K19" s="90"/>
      <c r="L19" s="90"/>
      <c r="M19" s="90"/>
      <c r="N19" s="90"/>
      <c r="O19" s="90"/>
      <c r="P19" s="86"/>
      <c r="Q19" s="225"/>
      <c r="R19" s="226"/>
      <c r="S19" s="226"/>
      <c r="T19" s="226"/>
      <c r="U19" s="226"/>
      <c r="V19" s="226"/>
      <c r="W19" s="226"/>
      <c r="X19" s="226"/>
      <c r="Y19" s="226"/>
      <c r="Z19" s="226"/>
      <c r="AA19" s="226"/>
      <c r="AB19" s="226"/>
      <c r="AC19" s="226"/>
      <c r="AD19" s="226"/>
      <c r="AE19" s="226"/>
      <c r="AF19" s="226"/>
    </row>
    <row r="20" spans="1:32" ht="12.95" customHeight="1">
      <c r="A20" s="86"/>
      <c r="B20" s="90"/>
      <c r="C20" s="90"/>
      <c r="D20" s="90"/>
      <c r="E20" s="102"/>
      <c r="F20" s="103"/>
      <c r="G20" s="104" t="str">
        <f>IFERROR(テーブル310[[#This Row],[契約金額]]/テーブル310[[#This Row],[総勤務時間]],"")</f>
        <v/>
      </c>
      <c r="H20" s="102"/>
      <c r="I20" s="90"/>
      <c r="J20" s="90"/>
      <c r="K20" s="90"/>
      <c r="L20" s="90"/>
      <c r="M20" s="90"/>
      <c r="N20" s="90"/>
      <c r="O20" s="90"/>
      <c r="P20" s="86"/>
      <c r="Q20" s="225"/>
      <c r="R20" s="226"/>
      <c r="S20" s="226"/>
      <c r="T20" s="226"/>
      <c r="U20" s="226"/>
      <c r="V20" s="226"/>
      <c r="W20" s="226"/>
      <c r="X20" s="226"/>
      <c r="Y20" s="226"/>
      <c r="Z20" s="226"/>
      <c r="AA20" s="226"/>
      <c r="AB20" s="226"/>
      <c r="AC20" s="226"/>
      <c r="AD20" s="226"/>
      <c r="AE20" s="226"/>
      <c r="AF20" s="226"/>
    </row>
    <row r="21" spans="1:32" ht="12.95" customHeight="1">
      <c r="A21" s="86"/>
      <c r="B21" s="90"/>
      <c r="C21" s="90"/>
      <c r="D21" s="90"/>
      <c r="E21" s="102"/>
      <c r="F21" s="103"/>
      <c r="G21" s="104" t="str">
        <f>IFERROR(テーブル310[[#This Row],[契約金額]]/テーブル310[[#This Row],[総勤務時間]],"")</f>
        <v/>
      </c>
      <c r="H21" s="102"/>
      <c r="I21" s="90"/>
      <c r="J21" s="90"/>
      <c r="K21" s="90"/>
      <c r="L21" s="90"/>
      <c r="M21" s="90"/>
      <c r="N21" s="90"/>
      <c r="O21" s="90"/>
      <c r="P21" s="86"/>
      <c r="Q21" s="225"/>
      <c r="R21" s="226"/>
      <c r="S21" s="226"/>
      <c r="T21" s="226"/>
      <c r="U21" s="226"/>
      <c r="V21" s="226"/>
      <c r="W21" s="226"/>
      <c r="X21" s="226"/>
      <c r="Y21" s="226"/>
      <c r="Z21" s="226"/>
      <c r="AA21" s="226"/>
      <c r="AB21" s="226"/>
      <c r="AC21" s="226"/>
      <c r="AD21" s="226"/>
      <c r="AE21" s="226"/>
      <c r="AF21" s="226"/>
    </row>
    <row r="22" spans="1:32" ht="12.95" customHeight="1">
      <c r="A22" s="86"/>
      <c r="B22" s="90"/>
      <c r="C22" s="90"/>
      <c r="D22" s="90"/>
      <c r="E22" s="102"/>
      <c r="F22" s="103"/>
      <c r="G22" s="104" t="str">
        <f>IFERROR(テーブル310[[#This Row],[契約金額]]/テーブル310[[#This Row],[総勤務時間]],"")</f>
        <v/>
      </c>
      <c r="H22" s="102"/>
      <c r="I22" s="90"/>
      <c r="J22" s="90"/>
      <c r="K22" s="90"/>
      <c r="L22" s="90"/>
      <c r="M22" s="90"/>
      <c r="N22" s="90"/>
      <c r="O22" s="90"/>
      <c r="P22" s="86"/>
      <c r="Q22" s="225"/>
      <c r="R22" s="226"/>
      <c r="S22" s="226"/>
      <c r="T22" s="226"/>
      <c r="U22" s="226"/>
      <c r="V22" s="226"/>
      <c r="W22" s="226"/>
      <c r="X22" s="226"/>
      <c r="Y22" s="226"/>
      <c r="Z22" s="226"/>
      <c r="AA22" s="226"/>
      <c r="AB22" s="226"/>
      <c r="AC22" s="226"/>
      <c r="AD22" s="226"/>
      <c r="AE22" s="226"/>
      <c r="AF22" s="226"/>
    </row>
    <row r="23" spans="1:32" ht="12.95" customHeight="1">
      <c r="A23" s="86"/>
      <c r="B23" s="90"/>
      <c r="C23" s="90"/>
      <c r="D23" s="90"/>
      <c r="E23" s="102"/>
      <c r="F23" s="103"/>
      <c r="G23" s="104" t="str">
        <f>IFERROR(テーブル310[[#This Row],[契約金額]]/テーブル310[[#This Row],[総勤務時間]],"")</f>
        <v/>
      </c>
      <c r="H23" s="102"/>
      <c r="I23" s="90"/>
      <c r="J23" s="90"/>
      <c r="K23" s="90"/>
      <c r="L23" s="90"/>
      <c r="M23" s="90"/>
      <c r="N23" s="90"/>
      <c r="O23" s="90"/>
      <c r="P23" s="86"/>
      <c r="Q23" s="225"/>
      <c r="R23" s="226"/>
      <c r="S23" s="226"/>
      <c r="T23" s="226"/>
      <c r="U23" s="226"/>
      <c r="V23" s="226"/>
      <c r="W23" s="226"/>
      <c r="X23" s="226"/>
      <c r="Y23" s="226"/>
      <c r="Z23" s="226"/>
      <c r="AA23" s="226"/>
      <c r="AB23" s="226"/>
      <c r="AC23" s="226"/>
      <c r="AD23" s="226"/>
      <c r="AE23" s="226"/>
      <c r="AF23" s="226"/>
    </row>
    <row r="24" spans="1:32" ht="12.95" customHeight="1">
      <c r="A24" s="86"/>
      <c r="B24" s="90"/>
      <c r="C24" s="90"/>
      <c r="D24" s="90"/>
      <c r="E24" s="102"/>
      <c r="F24" s="103"/>
      <c r="G24" s="104" t="str">
        <f>IFERROR(テーブル310[[#This Row],[契約金額]]/テーブル310[[#This Row],[総勤務時間]],"")</f>
        <v/>
      </c>
      <c r="H24" s="102"/>
      <c r="I24" s="90"/>
      <c r="J24" s="90"/>
      <c r="K24" s="90"/>
      <c r="L24" s="90"/>
      <c r="M24" s="90"/>
      <c r="N24" s="90"/>
      <c r="O24" s="90"/>
      <c r="P24" s="86"/>
      <c r="Q24" s="225"/>
      <c r="R24" s="226"/>
      <c r="S24" s="226"/>
      <c r="T24" s="226"/>
      <c r="U24" s="226"/>
      <c r="V24" s="226"/>
      <c r="W24" s="226"/>
      <c r="X24" s="226"/>
      <c r="Y24" s="226"/>
      <c r="Z24" s="226"/>
      <c r="AA24" s="226"/>
      <c r="AB24" s="226"/>
      <c r="AC24" s="226"/>
      <c r="AD24" s="226"/>
      <c r="AE24" s="226"/>
      <c r="AF24" s="226"/>
    </row>
    <row r="25" spans="1:32" ht="12.95" customHeight="1">
      <c r="A25" s="86"/>
      <c r="B25" s="90"/>
      <c r="C25" s="90"/>
      <c r="D25" s="90"/>
      <c r="E25" s="102"/>
      <c r="F25" s="103"/>
      <c r="G25" s="104" t="str">
        <f>IFERROR(テーブル310[[#This Row],[契約金額]]/テーブル310[[#This Row],[総勤務時間]],"")</f>
        <v/>
      </c>
      <c r="H25" s="102"/>
      <c r="I25" s="90"/>
      <c r="J25" s="90"/>
      <c r="K25" s="90"/>
      <c r="L25" s="90"/>
      <c r="M25" s="90"/>
      <c r="N25" s="90"/>
      <c r="O25" s="90"/>
      <c r="P25" s="86"/>
      <c r="Q25" s="225"/>
      <c r="R25" s="226"/>
      <c r="S25" s="226"/>
      <c r="T25" s="226"/>
      <c r="U25" s="226"/>
      <c r="V25" s="226"/>
      <c r="W25" s="226"/>
      <c r="X25" s="226"/>
      <c r="Y25" s="226"/>
      <c r="Z25" s="226"/>
      <c r="AA25" s="226"/>
      <c r="AB25" s="226"/>
      <c r="AC25" s="226"/>
      <c r="AD25" s="226"/>
      <c r="AE25" s="226"/>
      <c r="AF25" s="226"/>
    </row>
    <row r="26" spans="1:32" ht="12.95" customHeight="1">
      <c r="A26" s="86"/>
      <c r="B26" s="90"/>
      <c r="C26" s="90"/>
      <c r="D26" s="90"/>
      <c r="E26" s="102"/>
      <c r="F26" s="103"/>
      <c r="G26" s="104" t="str">
        <f>IFERROR(テーブル310[[#This Row],[契約金額]]/テーブル310[[#This Row],[総勤務時間]],"")</f>
        <v/>
      </c>
      <c r="H26" s="102"/>
      <c r="I26" s="90"/>
      <c r="J26" s="90"/>
      <c r="K26" s="90"/>
      <c r="L26" s="90"/>
      <c r="M26" s="90"/>
      <c r="N26" s="90"/>
      <c r="O26" s="90"/>
      <c r="P26" s="86"/>
      <c r="Q26" s="225"/>
      <c r="R26" s="226"/>
      <c r="S26" s="226"/>
      <c r="T26" s="226"/>
      <c r="U26" s="226"/>
      <c r="V26" s="226"/>
      <c r="W26" s="226"/>
      <c r="X26" s="226"/>
      <c r="Y26" s="226"/>
      <c r="Z26" s="226"/>
      <c r="AA26" s="226"/>
      <c r="AB26" s="226"/>
      <c r="AC26" s="226"/>
      <c r="AD26" s="226"/>
      <c r="AE26" s="226"/>
      <c r="AF26" s="226"/>
    </row>
    <row r="27" spans="1:32" ht="12.95" customHeight="1">
      <c r="A27" s="86"/>
      <c r="B27" s="90"/>
      <c r="C27" s="90"/>
      <c r="D27" s="90"/>
      <c r="E27" s="102"/>
      <c r="F27" s="103"/>
      <c r="G27" s="104" t="str">
        <f>IFERROR(テーブル310[[#This Row],[契約金額]]/テーブル310[[#This Row],[総勤務時間]],"")</f>
        <v/>
      </c>
      <c r="H27" s="102"/>
      <c r="I27" s="90"/>
      <c r="J27" s="90"/>
      <c r="K27" s="90"/>
      <c r="L27" s="90"/>
      <c r="M27" s="90"/>
      <c r="N27" s="90"/>
      <c r="O27" s="90"/>
      <c r="P27" s="86"/>
      <c r="Q27" s="225"/>
      <c r="R27" s="226"/>
      <c r="S27" s="226"/>
      <c r="T27" s="226"/>
      <c r="U27" s="226"/>
      <c r="V27" s="226"/>
      <c r="W27" s="226"/>
      <c r="X27" s="226"/>
      <c r="Y27" s="226"/>
      <c r="Z27" s="226"/>
      <c r="AA27" s="226"/>
      <c r="AB27" s="226"/>
      <c r="AC27" s="226"/>
      <c r="AD27" s="226"/>
      <c r="AE27" s="226"/>
      <c r="AF27" s="226"/>
    </row>
    <row r="28" spans="1:32" ht="12.95" customHeight="1">
      <c r="A28" s="86"/>
      <c r="B28" s="105"/>
      <c r="C28" s="105"/>
      <c r="D28" s="105"/>
      <c r="E28" s="106">
        <f>SUBTOTAL(109,テーブル310[契約金額])</f>
        <v>0</v>
      </c>
      <c r="F28" s="107">
        <f>SUBTOTAL(109,テーブル310[総勤務時間])</f>
        <v>0</v>
      </c>
      <c r="G28" s="106" t="str">
        <f>IFERROR(テーブル310[[#Totals],[契約金額]]/テーブル310[[#Totals],[総勤務時間]],"")</f>
        <v/>
      </c>
      <c r="H28" s="106">
        <f>SUBTOTAL(109,テーブル310[認定特定行為業務従事者の数])</f>
        <v>0</v>
      </c>
      <c r="I28" s="105"/>
      <c r="J28" s="86">
        <f>SUBTOTAL(109,テーブル310[対応する医療的ケア児数])</f>
        <v>0</v>
      </c>
      <c r="K28" s="86">
        <f>SUBTOTAL(109,テーブル310[学校生活])</f>
        <v>0</v>
      </c>
      <c r="L28" s="86">
        <f>SUBTOTAL(109,テーブル310[登下校])</f>
        <v>0</v>
      </c>
      <c r="M28" s="86">
        <f>SUBTOTAL(109,テーブル310[校外学習（泊無し）])</f>
        <v>0</v>
      </c>
      <c r="N28" s="86">
        <f>SUBTOTAL(109,テーブル310[校外学習（泊を伴う）])</f>
        <v>0</v>
      </c>
      <c r="O28" s="86">
        <f>SUBTOTAL(109,テーブル310[その他])</f>
        <v>0</v>
      </c>
      <c r="P28" s="86"/>
      <c r="Q28" s="225"/>
      <c r="R28" s="226"/>
      <c r="S28" s="226"/>
      <c r="T28" s="226"/>
      <c r="U28" s="226"/>
      <c r="V28" s="226"/>
      <c r="W28" s="226"/>
      <c r="X28" s="226"/>
      <c r="Y28" s="226"/>
      <c r="Z28" s="226"/>
      <c r="AA28" s="226"/>
      <c r="AB28" s="226"/>
      <c r="AC28" s="226"/>
      <c r="AD28" s="226"/>
      <c r="AE28" s="226"/>
      <c r="AF28" s="226"/>
    </row>
  </sheetData>
  <sheetProtection selectLockedCells="1"/>
  <mergeCells count="4">
    <mergeCell ref="A1:P1"/>
    <mergeCell ref="Q1:AF1"/>
    <mergeCell ref="Q2:AF28"/>
    <mergeCell ref="M4:N4"/>
  </mergeCells>
  <phoneticPr fontId="9"/>
  <dataValidations count="6">
    <dataValidation type="list" allowBlank="1" showInputMessage="1" showErrorMessage="1" sqref="C7:C10" xr:uid="{B639A0D4-A10E-4317-B58C-288C43E21C44}">
      <formula1>"医療機関,訪問看護ステーション,その他"</formula1>
    </dataValidation>
    <dataValidation type="list" allowBlank="1" showInputMessage="1" showErrorMessage="1" sqref="C11:C27" xr:uid="{48687D96-508A-479B-8659-E3B35389682E}">
      <formula1>"医療機関,訪問看護ステーション,障害者入所施設,その他"</formula1>
    </dataValidation>
    <dataValidation type="whole" operator="greaterThan" allowBlank="1" showInputMessage="1" showErrorMessage="1" sqref="E7:E27" xr:uid="{22E149D5-1030-412A-B72D-3258CCB3D3E4}">
      <formula1>0</formula1>
    </dataValidation>
    <dataValidation type="decimal" operator="greaterThan" allowBlank="1" showInputMessage="1" showErrorMessage="1" sqref="F7:F27" xr:uid="{BEC4C930-54C5-4F73-B8E8-44C301EE0609}">
      <formula1>0</formula1>
    </dataValidation>
    <dataValidation type="whole" operator="greaterThanOrEqual" allowBlank="1" showInputMessage="1" showErrorMessage="1" sqref="H7:H27 J7:J27" xr:uid="{CA7A860E-D8ED-450C-8D31-B865712F3E70}">
      <formula1>1</formula1>
    </dataValidation>
    <dataValidation type="whole" operator="greaterThanOrEqual" allowBlank="1" showInputMessage="1" showErrorMessage="1" sqref="K7:O27" xr:uid="{0DB7A5E6-CA24-447D-A010-ECBC8F2A50DB}">
      <formula1>0</formula1>
    </dataValidation>
  </dataValidations>
  <pageMargins left="0.7" right="0.7" top="0.75" bottom="0.75" header="0.3" footer="0.3"/>
  <pageSetup paperSize="8" scale="33" fitToHeight="0" orientation="landscape" r:id="rId1"/>
  <headerFooter>
    <oddHeader>&amp;L【機密性○（取扱制限）】</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9856-4111-4D59-BB8E-4FD875CD1BB0}">
  <sheetPr>
    <tabColor rgb="FFFFFFCC"/>
    <pageSetUpPr fitToPage="1"/>
  </sheetPr>
  <dimension ref="A1:CF65"/>
  <sheetViews>
    <sheetView view="pageBreakPreview" topLeftCell="A23" zoomScaleNormal="100" zoomScaleSheetLayoutView="100" workbookViewId="0">
      <selection activeCell="B42" sqref="B42:AO43"/>
    </sheetView>
  </sheetViews>
  <sheetFormatPr defaultColWidth="2.125" defaultRowHeight="13.5"/>
  <cols>
    <col min="1" max="1" width="4.875" style="112" customWidth="1"/>
    <col min="2" max="42" width="2.125" style="111"/>
    <col min="43" max="43" width="4.875" style="111" customWidth="1"/>
    <col min="44" max="198" width="2.125" style="111"/>
    <col min="199" max="200" width="2.125" style="111" customWidth="1"/>
    <col min="201" max="201" width="2.125" style="111"/>
    <col min="202" max="203" width="2.125" style="111" customWidth="1"/>
    <col min="204" max="454" width="2.125" style="111"/>
    <col min="455" max="456" width="2.125" style="111" customWidth="1"/>
    <col min="457" max="457" width="2.125" style="111"/>
    <col min="458" max="459" width="2.125" style="111" customWidth="1"/>
    <col min="460" max="710" width="2.125" style="111"/>
    <col min="711" max="712" width="2.125" style="111" customWidth="1"/>
    <col min="713" max="713" width="2.125" style="111"/>
    <col min="714" max="715" width="2.125" style="111" customWidth="1"/>
    <col min="716" max="966" width="2.125" style="111"/>
    <col min="967" max="968" width="2.125" style="111" customWidth="1"/>
    <col min="969" max="969" width="2.125" style="111"/>
    <col min="970" max="971" width="2.125" style="111" customWidth="1"/>
    <col min="972" max="1222" width="2.125" style="111"/>
    <col min="1223" max="1224" width="2.125" style="111" customWidth="1"/>
    <col min="1225" max="1225" width="2.125" style="111"/>
    <col min="1226" max="1227" width="2.125" style="111" customWidth="1"/>
    <col min="1228" max="1478" width="2.125" style="111"/>
    <col min="1479" max="1480" width="2.125" style="111" customWidth="1"/>
    <col min="1481" max="1481" width="2.125" style="111"/>
    <col min="1482" max="1483" width="2.125" style="111" customWidth="1"/>
    <col min="1484" max="1734" width="2.125" style="111"/>
    <col min="1735" max="1736" width="2.125" style="111" customWidth="1"/>
    <col min="1737" max="1737" width="2.125" style="111"/>
    <col min="1738" max="1739" width="2.125" style="111" customWidth="1"/>
    <col min="1740" max="1990" width="2.125" style="111"/>
    <col min="1991" max="1992" width="2.125" style="111" customWidth="1"/>
    <col min="1993" max="1993" width="2.125" style="111"/>
    <col min="1994" max="1995" width="2.125" style="111" customWidth="1"/>
    <col min="1996" max="2246" width="2.125" style="111"/>
    <col min="2247" max="2248" width="2.125" style="111" customWidth="1"/>
    <col min="2249" max="2249" width="2.125" style="111"/>
    <col min="2250" max="2251" width="2.125" style="111" customWidth="1"/>
    <col min="2252" max="2502" width="2.125" style="111"/>
    <col min="2503" max="2504" width="2.125" style="111" customWidth="1"/>
    <col min="2505" max="2505" width="2.125" style="111"/>
    <col min="2506" max="2507" width="2.125" style="111" customWidth="1"/>
    <col min="2508" max="2758" width="2.125" style="111"/>
    <col min="2759" max="2760" width="2.125" style="111" customWidth="1"/>
    <col min="2761" max="2761" width="2.125" style="111"/>
    <col min="2762" max="2763" width="2.125" style="111" customWidth="1"/>
    <col min="2764" max="3014" width="2.125" style="111"/>
    <col min="3015" max="3016" width="2.125" style="111" customWidth="1"/>
    <col min="3017" max="3017" width="2.125" style="111"/>
    <col min="3018" max="3019" width="2.125" style="111" customWidth="1"/>
    <col min="3020" max="3270" width="2.125" style="111"/>
    <col min="3271" max="3272" width="2.125" style="111" customWidth="1"/>
    <col min="3273" max="3273" width="2.125" style="111"/>
    <col min="3274" max="3275" width="2.125" style="111" customWidth="1"/>
    <col min="3276" max="3526" width="2.125" style="111"/>
    <col min="3527" max="3528" width="2.125" style="111" customWidth="1"/>
    <col min="3529" max="3529" width="2.125" style="111"/>
    <col min="3530" max="3531" width="2.125" style="111" customWidth="1"/>
    <col min="3532" max="3782" width="2.125" style="111"/>
    <col min="3783" max="3784" width="2.125" style="111" customWidth="1"/>
    <col min="3785" max="3785" width="2.125" style="111"/>
    <col min="3786" max="3787" width="2.125" style="111" customWidth="1"/>
    <col min="3788" max="4038" width="2.125" style="111"/>
    <col min="4039" max="4040" width="2.125" style="111" customWidth="1"/>
    <col min="4041" max="4041" width="2.125" style="111"/>
    <col min="4042" max="4043" width="2.125" style="111" customWidth="1"/>
    <col min="4044" max="4294" width="2.125" style="111"/>
    <col min="4295" max="4296" width="2.125" style="111" customWidth="1"/>
    <col min="4297" max="4297" width="2.125" style="111"/>
    <col min="4298" max="4299" width="2.125" style="111" customWidth="1"/>
    <col min="4300" max="4550" width="2.125" style="111"/>
    <col min="4551" max="4552" width="2.125" style="111" customWidth="1"/>
    <col min="4553" max="4553" width="2.125" style="111"/>
    <col min="4554" max="4555" width="2.125" style="111" customWidth="1"/>
    <col min="4556" max="4806" width="2.125" style="111"/>
    <col min="4807" max="4808" width="2.125" style="111" customWidth="1"/>
    <col min="4809" max="4809" width="2.125" style="111"/>
    <col min="4810" max="4811" width="2.125" style="111" customWidth="1"/>
    <col min="4812" max="5062" width="2.125" style="111"/>
    <col min="5063" max="5064" width="2.125" style="111" customWidth="1"/>
    <col min="5065" max="5065" width="2.125" style="111"/>
    <col min="5066" max="5067" width="2.125" style="111" customWidth="1"/>
    <col min="5068" max="5318" width="2.125" style="111"/>
    <col min="5319" max="5320" width="2.125" style="111" customWidth="1"/>
    <col min="5321" max="5321" width="2.125" style="111"/>
    <col min="5322" max="5323" width="2.125" style="111" customWidth="1"/>
    <col min="5324" max="5574" width="2.125" style="111"/>
    <col min="5575" max="5576" width="2.125" style="111" customWidth="1"/>
    <col min="5577" max="5577" width="2.125" style="111"/>
    <col min="5578" max="5579" width="2.125" style="111" customWidth="1"/>
    <col min="5580" max="5830" width="2.125" style="111"/>
    <col min="5831" max="5832" width="2.125" style="111" customWidth="1"/>
    <col min="5833" max="5833" width="2.125" style="111"/>
    <col min="5834" max="5835" width="2.125" style="111" customWidth="1"/>
    <col min="5836" max="6086" width="2.125" style="111"/>
    <col min="6087" max="6088" width="2.125" style="111" customWidth="1"/>
    <col min="6089" max="6089" width="2.125" style="111"/>
    <col min="6090" max="6091" width="2.125" style="111" customWidth="1"/>
    <col min="6092" max="6342" width="2.125" style="111"/>
    <col min="6343" max="6344" width="2.125" style="111" customWidth="1"/>
    <col min="6345" max="6345" width="2.125" style="111"/>
    <col min="6346" max="6347" width="2.125" style="111" customWidth="1"/>
    <col min="6348" max="6598" width="2.125" style="111"/>
    <col min="6599" max="6600" width="2.125" style="111" customWidth="1"/>
    <col min="6601" max="6601" width="2.125" style="111"/>
    <col min="6602" max="6603" width="2.125" style="111" customWidth="1"/>
    <col min="6604" max="6854" width="2.125" style="111"/>
    <col min="6855" max="6856" width="2.125" style="111" customWidth="1"/>
    <col min="6857" max="6857" width="2.125" style="111"/>
    <col min="6858" max="6859" width="2.125" style="111" customWidth="1"/>
    <col min="6860" max="7110" width="2.125" style="111"/>
    <col min="7111" max="7112" width="2.125" style="111" customWidth="1"/>
    <col min="7113" max="7113" width="2.125" style="111"/>
    <col min="7114" max="7115" width="2.125" style="111" customWidth="1"/>
    <col min="7116" max="7366" width="2.125" style="111"/>
    <col min="7367" max="7368" width="2.125" style="111" customWidth="1"/>
    <col min="7369" max="7369" width="2.125" style="111"/>
    <col min="7370" max="7371" width="2.125" style="111" customWidth="1"/>
    <col min="7372" max="7622" width="2.125" style="111"/>
    <col min="7623" max="7624" width="2.125" style="111" customWidth="1"/>
    <col min="7625" max="7625" width="2.125" style="111"/>
    <col min="7626" max="7627" width="2.125" style="111" customWidth="1"/>
    <col min="7628" max="7878" width="2.125" style="111"/>
    <col min="7879" max="7880" width="2.125" style="111" customWidth="1"/>
    <col min="7881" max="7881" width="2.125" style="111"/>
    <col min="7882" max="7883" width="2.125" style="111" customWidth="1"/>
    <col min="7884" max="8134" width="2.125" style="111"/>
    <col min="8135" max="8136" width="2.125" style="111" customWidth="1"/>
    <col min="8137" max="8137" width="2.125" style="111"/>
    <col min="8138" max="8139" width="2.125" style="111" customWidth="1"/>
    <col min="8140" max="8390" width="2.125" style="111"/>
    <col min="8391" max="8392" width="2.125" style="111" customWidth="1"/>
    <col min="8393" max="8393" width="2.125" style="111"/>
    <col min="8394" max="8395" width="2.125" style="111" customWidth="1"/>
    <col min="8396" max="8646" width="2.125" style="111"/>
    <col min="8647" max="8648" width="2.125" style="111" customWidth="1"/>
    <col min="8649" max="8649" width="2.125" style="111"/>
    <col min="8650" max="8651" width="2.125" style="111" customWidth="1"/>
    <col min="8652" max="8902" width="2.125" style="111"/>
    <col min="8903" max="8904" width="2.125" style="111" customWidth="1"/>
    <col min="8905" max="8905" width="2.125" style="111"/>
    <col min="8906" max="8907" width="2.125" style="111" customWidth="1"/>
    <col min="8908" max="9158" width="2.125" style="111"/>
    <col min="9159" max="9160" width="2.125" style="111" customWidth="1"/>
    <col min="9161" max="9161" width="2.125" style="111"/>
    <col min="9162" max="9163" width="2.125" style="111" customWidth="1"/>
    <col min="9164" max="9414" width="2.125" style="111"/>
    <col min="9415" max="9416" width="2.125" style="111" customWidth="1"/>
    <col min="9417" max="9417" width="2.125" style="111"/>
    <col min="9418" max="9419" width="2.125" style="111" customWidth="1"/>
    <col min="9420" max="9670" width="2.125" style="111"/>
    <col min="9671" max="9672" width="2.125" style="111" customWidth="1"/>
    <col min="9673" max="9673" width="2.125" style="111"/>
    <col min="9674" max="9675" width="2.125" style="111" customWidth="1"/>
    <col min="9676" max="9926" width="2.125" style="111"/>
    <col min="9927" max="9928" width="2.125" style="111" customWidth="1"/>
    <col min="9929" max="9929" width="2.125" style="111"/>
    <col min="9930" max="9931" width="2.125" style="111" customWidth="1"/>
    <col min="9932" max="10182" width="2.125" style="111"/>
    <col min="10183" max="10184" width="2.125" style="111" customWidth="1"/>
    <col min="10185" max="10185" width="2.125" style="111"/>
    <col min="10186" max="10187" width="2.125" style="111" customWidth="1"/>
    <col min="10188" max="10438" width="2.125" style="111"/>
    <col min="10439" max="10440" width="2.125" style="111" customWidth="1"/>
    <col min="10441" max="10441" width="2.125" style="111"/>
    <col min="10442" max="10443" width="2.125" style="111" customWidth="1"/>
    <col min="10444" max="10694" width="2.125" style="111"/>
    <col min="10695" max="10696" width="2.125" style="111" customWidth="1"/>
    <col min="10697" max="10697" width="2.125" style="111"/>
    <col min="10698" max="10699" width="2.125" style="111" customWidth="1"/>
    <col min="10700" max="10950" width="2.125" style="111"/>
    <col min="10951" max="10952" width="2.125" style="111" customWidth="1"/>
    <col min="10953" max="10953" width="2.125" style="111"/>
    <col min="10954" max="10955" width="2.125" style="111" customWidth="1"/>
    <col min="10956" max="11206" width="2.125" style="111"/>
    <col min="11207" max="11208" width="2.125" style="111" customWidth="1"/>
    <col min="11209" max="11209" width="2.125" style="111"/>
    <col min="11210" max="11211" width="2.125" style="111" customWidth="1"/>
    <col min="11212" max="11462" width="2.125" style="111"/>
    <col min="11463" max="11464" width="2.125" style="111" customWidth="1"/>
    <col min="11465" max="11465" width="2.125" style="111"/>
    <col min="11466" max="11467" width="2.125" style="111" customWidth="1"/>
    <col min="11468" max="11718" width="2.125" style="111"/>
    <col min="11719" max="11720" width="2.125" style="111" customWidth="1"/>
    <col min="11721" max="11721" width="2.125" style="111"/>
    <col min="11722" max="11723" width="2.125" style="111" customWidth="1"/>
    <col min="11724" max="11974" width="2.125" style="111"/>
    <col min="11975" max="11976" width="2.125" style="111" customWidth="1"/>
    <col min="11977" max="11977" width="2.125" style="111"/>
    <col min="11978" max="11979" width="2.125" style="111" customWidth="1"/>
    <col min="11980" max="12230" width="2.125" style="111"/>
    <col min="12231" max="12232" width="2.125" style="111" customWidth="1"/>
    <col min="12233" max="12233" width="2.125" style="111"/>
    <col min="12234" max="12235" width="2.125" style="111" customWidth="1"/>
    <col min="12236" max="12486" width="2.125" style="111"/>
    <col min="12487" max="12488" width="2.125" style="111" customWidth="1"/>
    <col min="12489" max="12489" width="2.125" style="111"/>
    <col min="12490" max="12491" width="2.125" style="111" customWidth="1"/>
    <col min="12492" max="12742" width="2.125" style="111"/>
    <col min="12743" max="12744" width="2.125" style="111" customWidth="1"/>
    <col min="12745" max="12745" width="2.125" style="111"/>
    <col min="12746" max="12747" width="2.125" style="111" customWidth="1"/>
    <col min="12748" max="12998" width="2.125" style="111"/>
    <col min="12999" max="13000" width="2.125" style="111" customWidth="1"/>
    <col min="13001" max="13001" width="2.125" style="111"/>
    <col min="13002" max="13003" width="2.125" style="111" customWidth="1"/>
    <col min="13004" max="13254" width="2.125" style="111"/>
    <col min="13255" max="13256" width="2.125" style="111" customWidth="1"/>
    <col min="13257" max="13257" width="2.125" style="111"/>
    <col min="13258" max="13259" width="2.125" style="111" customWidth="1"/>
    <col min="13260" max="13510" width="2.125" style="111"/>
    <col min="13511" max="13512" width="2.125" style="111" customWidth="1"/>
    <col min="13513" max="13513" width="2.125" style="111"/>
    <col min="13514" max="13515" width="2.125" style="111" customWidth="1"/>
    <col min="13516" max="13766" width="2.125" style="111"/>
    <col min="13767" max="13768" width="2.125" style="111" customWidth="1"/>
    <col min="13769" max="13769" width="2.125" style="111"/>
    <col min="13770" max="13771" width="2.125" style="111" customWidth="1"/>
    <col min="13772" max="14022" width="2.125" style="111"/>
    <col min="14023" max="14024" width="2.125" style="111" customWidth="1"/>
    <col min="14025" max="14025" width="2.125" style="111"/>
    <col min="14026" max="14027" width="2.125" style="111" customWidth="1"/>
    <col min="14028" max="14278" width="2.125" style="111"/>
    <col min="14279" max="14280" width="2.125" style="111" customWidth="1"/>
    <col min="14281" max="14281" width="2.125" style="111"/>
    <col min="14282" max="14283" width="2.125" style="111" customWidth="1"/>
    <col min="14284" max="14534" width="2.125" style="111"/>
    <col min="14535" max="14536" width="2.125" style="111" customWidth="1"/>
    <col min="14537" max="14537" width="2.125" style="111"/>
    <col min="14538" max="14539" width="2.125" style="111" customWidth="1"/>
    <col min="14540" max="14790" width="2.125" style="111"/>
    <col min="14791" max="14792" width="2.125" style="111" customWidth="1"/>
    <col min="14793" max="14793" width="2.125" style="111"/>
    <col min="14794" max="14795" width="2.125" style="111" customWidth="1"/>
    <col min="14796" max="15046" width="2.125" style="111"/>
    <col min="15047" max="15048" width="2.125" style="111" customWidth="1"/>
    <col min="15049" max="15049" width="2.125" style="111"/>
    <col min="15050" max="15051" width="2.125" style="111" customWidth="1"/>
    <col min="15052" max="15302" width="2.125" style="111"/>
    <col min="15303" max="15304" width="2.125" style="111" customWidth="1"/>
    <col min="15305" max="15305" width="2.125" style="111"/>
    <col min="15306" max="15307" width="2.125" style="111" customWidth="1"/>
    <col min="15308" max="15558" width="2.125" style="111"/>
    <col min="15559" max="15560" width="2.125" style="111" customWidth="1"/>
    <col min="15561" max="15561" width="2.125" style="111"/>
    <col min="15562" max="15563" width="2.125" style="111" customWidth="1"/>
    <col min="15564" max="15814" width="2.125" style="111"/>
    <col min="15815" max="15816" width="2.125" style="111" customWidth="1"/>
    <col min="15817" max="15817" width="2.125" style="111"/>
    <col min="15818" max="15819" width="2.125" style="111" customWidth="1"/>
    <col min="15820" max="16070" width="2.125" style="111"/>
    <col min="16071" max="16072" width="2.125" style="111" customWidth="1"/>
    <col min="16073" max="16073" width="2.125" style="111"/>
    <col min="16074" max="16075" width="2.125" style="111" customWidth="1"/>
    <col min="16076" max="16384" width="2.125" style="111"/>
  </cols>
  <sheetData>
    <row r="1" spans="1:84" ht="14.25" thickBot="1">
      <c r="A1" s="156" t="s">
        <v>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6" t="s">
        <v>33</v>
      </c>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row>
    <row r="2" spans="1:84" ht="14.1" customHeight="1">
      <c r="A2" s="108" t="s">
        <v>147</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10"/>
      <c r="AQ2" s="108" t="s">
        <v>147</v>
      </c>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10"/>
    </row>
    <row r="3" spans="1:84" ht="14.1" customHeight="1">
      <c r="AC3" s="233" t="s">
        <v>148</v>
      </c>
      <c r="AD3" s="233"/>
      <c r="AE3" s="233"/>
      <c r="AF3" s="233"/>
      <c r="AG3" s="233"/>
      <c r="AH3" s="233"/>
      <c r="AI3" s="233"/>
      <c r="AJ3" s="233"/>
      <c r="AK3" s="233"/>
      <c r="AL3" s="233"/>
      <c r="AP3" s="113"/>
      <c r="AQ3" s="112"/>
      <c r="BS3" s="233" t="s">
        <v>148</v>
      </c>
      <c r="BT3" s="233"/>
      <c r="BU3" s="233"/>
      <c r="BV3" s="233"/>
      <c r="BW3" s="233"/>
      <c r="BX3" s="233"/>
      <c r="BY3" s="233"/>
      <c r="BZ3" s="233"/>
      <c r="CA3" s="233"/>
      <c r="CB3" s="233"/>
      <c r="CF3" s="113"/>
    </row>
    <row r="4" spans="1:84" ht="14.1" customHeight="1">
      <c r="AP4" s="113"/>
      <c r="AQ4" s="112"/>
      <c r="CF4" s="113"/>
    </row>
    <row r="5" spans="1:84" ht="14.1" customHeight="1">
      <c r="A5" s="234" t="s">
        <v>149</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6"/>
      <c r="AQ5" s="234" t="s">
        <v>149</v>
      </c>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6"/>
    </row>
    <row r="6" spans="1:84" ht="14.1" customHeight="1">
      <c r="AP6" s="113"/>
      <c r="AQ6" s="112"/>
      <c r="CF6" s="113"/>
    </row>
    <row r="7" spans="1:84" ht="14.1" customHeight="1">
      <c r="AP7" s="113"/>
      <c r="AQ7" s="112"/>
      <c r="CF7" s="113"/>
    </row>
    <row r="8" spans="1:84" ht="14.1" customHeight="1">
      <c r="X8" s="114"/>
      <c r="Y8" s="114"/>
      <c r="Z8" s="114"/>
      <c r="AA8" s="114"/>
      <c r="AB8" s="237" t="s">
        <v>150</v>
      </c>
      <c r="AC8" s="237"/>
      <c r="AD8" s="237"/>
      <c r="AE8" s="237"/>
      <c r="AF8" s="237"/>
      <c r="AG8" s="237"/>
      <c r="AH8" s="237"/>
      <c r="AI8" s="237"/>
      <c r="AJ8" s="237"/>
      <c r="AK8" s="237"/>
      <c r="AL8" s="237"/>
      <c r="AM8" s="237"/>
      <c r="AN8" s="237"/>
      <c r="AO8" s="237"/>
      <c r="AP8" s="113"/>
      <c r="AQ8" s="112"/>
      <c r="BN8" s="114"/>
      <c r="BO8" s="114"/>
      <c r="BP8" s="114"/>
      <c r="BQ8" s="114"/>
      <c r="BR8" s="237" t="s">
        <v>150</v>
      </c>
      <c r="BS8" s="237"/>
      <c r="BT8" s="237"/>
      <c r="BU8" s="237"/>
      <c r="BV8" s="237"/>
      <c r="BW8" s="237"/>
      <c r="BX8" s="237"/>
      <c r="BY8" s="237"/>
      <c r="BZ8" s="237"/>
      <c r="CA8" s="237"/>
      <c r="CB8" s="237"/>
      <c r="CC8" s="237"/>
      <c r="CD8" s="237"/>
      <c r="CE8" s="237"/>
      <c r="CF8" s="113"/>
    </row>
    <row r="9" spans="1:84" ht="14.1" customHeight="1">
      <c r="W9" s="115"/>
      <c r="X9" s="115"/>
      <c r="Y9" s="115"/>
      <c r="Z9" s="115"/>
      <c r="AA9" s="115"/>
      <c r="AB9" s="115"/>
      <c r="AC9" s="115"/>
      <c r="AD9" s="115"/>
      <c r="AE9" s="115"/>
      <c r="AF9" s="115"/>
      <c r="AG9" s="115"/>
      <c r="AH9" s="115"/>
      <c r="AI9" s="115"/>
      <c r="AJ9" s="115"/>
      <c r="AK9" s="115"/>
      <c r="AL9" s="115"/>
      <c r="AM9" s="115"/>
      <c r="AN9" s="115"/>
      <c r="AO9" s="115"/>
      <c r="AP9" s="116"/>
      <c r="AQ9" s="112"/>
      <c r="BM9" s="115"/>
      <c r="BN9" s="115"/>
      <c r="BO9" s="115"/>
      <c r="BP9" s="115"/>
      <c r="BQ9" s="115"/>
      <c r="BR9" s="115"/>
      <c r="BS9" s="115"/>
      <c r="BT9" s="115"/>
      <c r="BU9" s="115"/>
      <c r="BV9" s="115"/>
      <c r="BW9" s="115"/>
      <c r="BX9" s="115"/>
      <c r="BY9" s="115"/>
      <c r="BZ9" s="115"/>
      <c r="CA9" s="115"/>
      <c r="CB9" s="115"/>
      <c r="CC9" s="115"/>
      <c r="CD9" s="115"/>
      <c r="CE9" s="115"/>
      <c r="CF9" s="116"/>
    </row>
    <row r="10" spans="1:84" ht="14.1" customHeight="1">
      <c r="W10" s="115"/>
      <c r="X10" s="115"/>
      <c r="Y10" s="115"/>
      <c r="Z10" s="115"/>
      <c r="AA10" s="115"/>
      <c r="AB10" s="115"/>
      <c r="AC10" s="115"/>
      <c r="AD10" s="115"/>
      <c r="AE10" s="115"/>
      <c r="AF10" s="115"/>
      <c r="AG10" s="115"/>
      <c r="AH10" s="115"/>
      <c r="AI10" s="115"/>
      <c r="AJ10" s="115"/>
      <c r="AK10" s="115"/>
      <c r="AL10" s="115"/>
      <c r="AM10" s="115"/>
      <c r="AN10" s="115"/>
      <c r="AO10" s="115"/>
      <c r="AP10" s="116"/>
      <c r="AQ10" s="112"/>
      <c r="BM10" s="115"/>
      <c r="BN10" s="115"/>
      <c r="BO10" s="115"/>
      <c r="BP10" s="115"/>
      <c r="BQ10" s="115"/>
      <c r="BR10" s="115"/>
      <c r="BS10" s="115"/>
      <c r="BT10" s="115"/>
      <c r="BU10" s="115"/>
      <c r="BV10" s="115"/>
      <c r="BW10" s="115"/>
      <c r="BX10" s="115"/>
      <c r="BY10" s="115"/>
      <c r="BZ10" s="115"/>
      <c r="CA10" s="115"/>
      <c r="CB10" s="115"/>
      <c r="CC10" s="115"/>
      <c r="CD10" s="115"/>
      <c r="CE10" s="115"/>
      <c r="CF10" s="116"/>
    </row>
    <row r="11" spans="1:84" ht="14.1" customHeight="1">
      <c r="W11" s="115"/>
      <c r="X11" s="115"/>
      <c r="Y11" s="115"/>
      <c r="Z11" s="115"/>
      <c r="AA11" s="115"/>
      <c r="AB11" s="115"/>
      <c r="AC11" s="115"/>
      <c r="AD11" s="115"/>
      <c r="AE11" s="115"/>
      <c r="AF11" s="115"/>
      <c r="AG11" s="115"/>
      <c r="AH11" s="115"/>
      <c r="AI11" s="115"/>
      <c r="AJ11" s="115"/>
      <c r="AK11" s="115"/>
      <c r="AL11" s="115"/>
      <c r="AM11" s="115"/>
      <c r="AN11" s="115"/>
      <c r="AO11" s="115"/>
      <c r="AP11" s="116"/>
      <c r="AQ11" s="112"/>
      <c r="BM11" s="115"/>
      <c r="BN11" s="115"/>
      <c r="BO11" s="115"/>
      <c r="BP11" s="115"/>
      <c r="BQ11" s="115"/>
      <c r="BR11" s="115"/>
      <c r="BS11" s="115"/>
      <c r="BT11" s="115"/>
      <c r="BU11" s="115"/>
      <c r="BV11" s="115"/>
      <c r="BW11" s="115"/>
      <c r="BX11" s="115"/>
      <c r="BY11" s="115"/>
      <c r="BZ11" s="115"/>
      <c r="CA11" s="115"/>
      <c r="CB11" s="115"/>
      <c r="CC11" s="115"/>
      <c r="CD11" s="115"/>
      <c r="CE11" s="115"/>
      <c r="CF11" s="116"/>
    </row>
    <row r="12" spans="1:84" ht="14.1" customHeight="1">
      <c r="AP12" s="113"/>
      <c r="AQ12" s="112"/>
      <c r="CF12" s="113"/>
    </row>
    <row r="13" spans="1:84" ht="14.1" customHeight="1">
      <c r="A13" s="238" t="s">
        <v>181</v>
      </c>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40"/>
      <c r="AQ13" s="238" t="s">
        <v>151</v>
      </c>
      <c r="AR13" s="239"/>
      <c r="AS13" s="239"/>
      <c r="AT13" s="239"/>
      <c r="AU13" s="239"/>
      <c r="AV13" s="239"/>
      <c r="AW13" s="239"/>
      <c r="AX13" s="239"/>
      <c r="AY13" s="239"/>
      <c r="AZ13" s="239"/>
      <c r="BA13" s="239"/>
      <c r="BB13" s="239"/>
      <c r="BC13" s="239"/>
      <c r="BD13" s="239"/>
      <c r="BE13" s="239"/>
      <c r="BF13" s="239"/>
      <c r="BG13" s="239"/>
      <c r="BH13" s="239"/>
      <c r="BI13" s="239"/>
      <c r="BJ13" s="239"/>
      <c r="BK13" s="239"/>
      <c r="BL13" s="239"/>
      <c r="BM13" s="239"/>
      <c r="BN13" s="239"/>
      <c r="BO13" s="239"/>
      <c r="BP13" s="239"/>
      <c r="BQ13" s="239"/>
      <c r="BR13" s="239"/>
      <c r="BS13" s="239"/>
      <c r="BT13" s="239"/>
      <c r="BU13" s="239"/>
      <c r="BV13" s="239"/>
      <c r="BW13" s="239"/>
      <c r="BX13" s="239"/>
      <c r="BY13" s="239"/>
      <c r="BZ13" s="239"/>
      <c r="CA13" s="239"/>
      <c r="CB13" s="239"/>
      <c r="CC13" s="239"/>
      <c r="CD13" s="239"/>
      <c r="CE13" s="239"/>
      <c r="CF13" s="240"/>
    </row>
    <row r="14" spans="1:84" ht="14.1" customHeight="1">
      <c r="A14" s="238"/>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c r="AQ14" s="238"/>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39"/>
      <c r="BO14" s="239"/>
      <c r="BP14" s="239"/>
      <c r="BQ14" s="239"/>
      <c r="BR14" s="239"/>
      <c r="BS14" s="239"/>
      <c r="BT14" s="239"/>
      <c r="BU14" s="239"/>
      <c r="BV14" s="239"/>
      <c r="BW14" s="239"/>
      <c r="BX14" s="239"/>
      <c r="BY14" s="239"/>
      <c r="BZ14" s="239"/>
      <c r="CA14" s="239"/>
      <c r="CB14" s="239"/>
      <c r="CC14" s="239"/>
      <c r="CD14" s="239"/>
      <c r="CE14" s="239"/>
      <c r="CF14" s="240"/>
    </row>
    <row r="15" spans="1:84" ht="14.1" customHeight="1">
      <c r="A15" s="238"/>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40"/>
      <c r="AQ15" s="238"/>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CA15" s="239"/>
      <c r="CB15" s="239"/>
      <c r="CC15" s="239"/>
      <c r="CD15" s="239"/>
      <c r="CE15" s="239"/>
      <c r="CF15" s="240"/>
    </row>
    <row r="16" spans="1:84" ht="41.1" customHeight="1">
      <c r="A16" s="238"/>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40"/>
      <c r="AQ16" s="238"/>
      <c r="AR16" s="239"/>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39"/>
      <c r="BO16" s="239"/>
      <c r="BP16" s="239"/>
      <c r="BQ16" s="239"/>
      <c r="BR16" s="239"/>
      <c r="BS16" s="239"/>
      <c r="BT16" s="239"/>
      <c r="BU16" s="239"/>
      <c r="BV16" s="239"/>
      <c r="BW16" s="239"/>
      <c r="BX16" s="239"/>
      <c r="BY16" s="239"/>
      <c r="BZ16" s="239"/>
      <c r="CA16" s="239"/>
      <c r="CB16" s="239"/>
      <c r="CC16" s="239"/>
      <c r="CD16" s="239"/>
      <c r="CE16" s="239"/>
      <c r="CF16" s="240"/>
    </row>
    <row r="17" spans="1:84" ht="14.1" customHeight="1">
      <c r="AP17" s="113"/>
      <c r="AQ17" s="112"/>
      <c r="CF17" s="113"/>
    </row>
    <row r="18" spans="1:84" ht="14.1" customHeight="1">
      <c r="AP18" s="113"/>
      <c r="AQ18" s="112"/>
      <c r="CF18" s="113"/>
    </row>
    <row r="19" spans="1:84" ht="14.1" customHeight="1">
      <c r="C19" s="241" t="s">
        <v>152</v>
      </c>
      <c r="D19" s="241"/>
      <c r="E19" s="241"/>
      <c r="F19" s="241"/>
      <c r="G19" s="241"/>
      <c r="H19" s="241"/>
      <c r="I19" s="241"/>
      <c r="J19" s="241"/>
      <c r="K19" s="241"/>
      <c r="L19" s="241"/>
      <c r="AP19" s="113"/>
      <c r="AQ19" s="112"/>
      <c r="AS19" s="241" t="s">
        <v>152</v>
      </c>
      <c r="AT19" s="241"/>
      <c r="AU19" s="241"/>
      <c r="AV19" s="241"/>
      <c r="AW19" s="241"/>
      <c r="AX19" s="241"/>
      <c r="AY19" s="241"/>
      <c r="AZ19" s="241"/>
      <c r="BA19" s="241"/>
      <c r="BB19" s="241"/>
      <c r="CF19" s="113"/>
    </row>
    <row r="20" spans="1:84" ht="14.1" customHeight="1">
      <c r="AP20" s="113"/>
      <c r="AQ20" s="112"/>
      <c r="CF20" s="113"/>
    </row>
    <row r="21" spans="1:84" ht="14.1" customHeight="1">
      <c r="AP21" s="113"/>
      <c r="AQ21" s="112"/>
      <c r="CF21" s="113"/>
    </row>
    <row r="22" spans="1:84" ht="14.1" customHeight="1">
      <c r="P22" s="231" t="s">
        <v>153</v>
      </c>
      <c r="Q22" s="231"/>
      <c r="R22" s="231"/>
      <c r="S22" s="231"/>
      <c r="T22" s="231"/>
      <c r="U22" s="231"/>
      <c r="V22" s="231"/>
      <c r="W22" s="231"/>
      <c r="X22" s="231"/>
      <c r="AA22" s="232"/>
      <c r="AB22" s="232"/>
      <c r="AC22" s="232"/>
      <c r="AD22" s="232"/>
      <c r="AE22" s="232"/>
      <c r="AF22" s="232"/>
      <c r="AG22" s="232"/>
      <c r="AP22" s="113"/>
      <c r="AQ22" s="112"/>
      <c r="BF22" s="231" t="s">
        <v>153</v>
      </c>
      <c r="BG22" s="231"/>
      <c r="BH22" s="231"/>
      <c r="BI22" s="231"/>
      <c r="BJ22" s="231"/>
      <c r="BK22" s="231"/>
      <c r="BL22" s="231"/>
      <c r="BM22" s="231"/>
      <c r="BN22" s="231"/>
      <c r="BQ22" s="232"/>
      <c r="BR22" s="232"/>
      <c r="BS22" s="232"/>
      <c r="BT22" s="232"/>
      <c r="BU22" s="232"/>
      <c r="BV22" s="232"/>
      <c r="BW22" s="232"/>
      <c r="CF22" s="113"/>
    </row>
    <row r="23" spans="1:84" ht="14.1" customHeight="1">
      <c r="AP23" s="113"/>
      <c r="AQ23" s="112"/>
      <c r="CF23" s="113"/>
    </row>
    <row r="24" spans="1:84" ht="14.1" customHeight="1">
      <c r="AP24" s="113"/>
      <c r="AQ24" s="112"/>
      <c r="CF24" s="113"/>
    </row>
    <row r="25" spans="1:84" ht="14.1" customHeight="1">
      <c r="A25" s="133">
        <v>1</v>
      </c>
      <c r="B25" s="166" t="s">
        <v>182</v>
      </c>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35"/>
      <c r="AQ25" s="112">
        <v>1</v>
      </c>
      <c r="AR25" s="164" t="s">
        <v>154</v>
      </c>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5"/>
    </row>
    <row r="26" spans="1:84" ht="14.1" customHeight="1">
      <c r="A26" s="133">
        <v>2</v>
      </c>
      <c r="B26" s="166" t="s">
        <v>183</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35"/>
      <c r="AQ26" s="112"/>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5"/>
    </row>
    <row r="27" spans="1:84" ht="14.1" customHeight="1">
      <c r="A27" s="133" t="s">
        <v>155</v>
      </c>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35"/>
      <c r="AQ27" s="112" t="s">
        <v>155</v>
      </c>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5"/>
    </row>
    <row r="28" spans="1:84" ht="14.1" customHeight="1">
      <c r="A28" s="133"/>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35"/>
      <c r="AQ28" s="112"/>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5"/>
    </row>
    <row r="29" spans="1:84" ht="14.1" customHeight="1">
      <c r="A29" s="133"/>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5"/>
      <c r="AQ29" s="112"/>
      <c r="CF29" s="113"/>
    </row>
    <row r="30" spans="1:84" ht="14.1" customHeight="1">
      <c r="A30" s="133"/>
      <c r="B30" s="136"/>
      <c r="C30" s="136"/>
      <c r="D30" s="136"/>
      <c r="E30" s="136"/>
      <c r="F30" s="136"/>
      <c r="G30" s="136"/>
      <c r="H30" s="136"/>
      <c r="I30" s="136"/>
      <c r="J30" s="136"/>
      <c r="K30" s="136"/>
      <c r="L30" s="167" t="s">
        <v>158</v>
      </c>
      <c r="M30" s="167"/>
      <c r="N30" s="167"/>
      <c r="O30" s="167"/>
      <c r="P30" s="167"/>
      <c r="Q30" s="167"/>
      <c r="R30" s="167"/>
      <c r="S30" s="136"/>
      <c r="T30" s="136" t="s">
        <v>159</v>
      </c>
      <c r="U30" s="168"/>
      <c r="V30" s="168"/>
      <c r="W30" s="168"/>
      <c r="X30" s="168"/>
      <c r="Y30" s="168"/>
      <c r="Z30" s="168"/>
      <c r="AA30" s="168"/>
      <c r="AB30" s="168"/>
      <c r="AC30" s="168"/>
      <c r="AD30" s="136" t="s">
        <v>160</v>
      </c>
      <c r="AE30" s="136"/>
      <c r="AF30" s="136"/>
      <c r="AG30" s="136"/>
      <c r="AH30" s="136"/>
      <c r="AI30" s="136"/>
      <c r="AJ30" s="136"/>
      <c r="AK30" s="136"/>
      <c r="AL30" s="136"/>
      <c r="AM30" s="136"/>
      <c r="AN30" s="136"/>
      <c r="AO30" s="136"/>
      <c r="AP30" s="137"/>
      <c r="AQ30" s="112">
        <v>2</v>
      </c>
      <c r="AR30" s="149" t="s">
        <v>156</v>
      </c>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50"/>
    </row>
    <row r="31" spans="1:84" ht="14.1" customHeight="1">
      <c r="A31" s="133"/>
      <c r="B31" s="136"/>
      <c r="C31" s="136"/>
      <c r="D31" s="136"/>
      <c r="E31" s="136"/>
      <c r="F31" s="136"/>
      <c r="G31" s="136"/>
      <c r="H31" s="136"/>
      <c r="I31" s="136"/>
      <c r="J31" s="136"/>
      <c r="K31" s="136"/>
      <c r="L31" s="167" t="s">
        <v>161</v>
      </c>
      <c r="M31" s="167"/>
      <c r="N31" s="167"/>
      <c r="O31" s="167"/>
      <c r="P31" s="167"/>
      <c r="Q31" s="167"/>
      <c r="R31" s="167"/>
      <c r="S31" s="136"/>
      <c r="T31" s="136" t="s">
        <v>159</v>
      </c>
      <c r="U31" s="168"/>
      <c r="V31" s="168"/>
      <c r="W31" s="168"/>
      <c r="X31" s="168"/>
      <c r="Y31" s="168"/>
      <c r="Z31" s="168"/>
      <c r="AA31" s="168"/>
      <c r="AB31" s="168"/>
      <c r="AC31" s="168"/>
      <c r="AD31" s="136" t="s">
        <v>160</v>
      </c>
      <c r="AE31" s="136"/>
      <c r="AF31" s="136"/>
      <c r="AG31" s="136"/>
      <c r="AH31" s="136"/>
      <c r="AI31" s="136"/>
      <c r="AJ31" s="136"/>
      <c r="AK31" s="136"/>
      <c r="AL31" s="136"/>
      <c r="AM31" s="136"/>
      <c r="AN31" s="136"/>
      <c r="AO31" s="136"/>
      <c r="AP31" s="137"/>
      <c r="AQ31" s="112"/>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50"/>
    </row>
    <row r="32" spans="1:84" ht="14.1" customHeight="1">
      <c r="A32" s="133"/>
      <c r="B32" s="136"/>
      <c r="C32" s="136"/>
      <c r="D32" s="136"/>
      <c r="E32" s="136"/>
      <c r="F32" s="136"/>
      <c r="G32" s="136"/>
      <c r="H32" s="136"/>
      <c r="I32" s="136"/>
      <c r="J32" s="136"/>
      <c r="K32" s="136"/>
      <c r="L32" s="136"/>
      <c r="M32" s="136"/>
      <c r="N32" s="136"/>
      <c r="O32" s="136"/>
      <c r="P32" s="136"/>
      <c r="Q32" s="136"/>
      <c r="R32" s="136"/>
      <c r="S32" s="136"/>
      <c r="T32" s="136"/>
      <c r="U32" s="138"/>
      <c r="V32" s="138"/>
      <c r="W32" s="138"/>
      <c r="X32" s="138"/>
      <c r="Y32" s="138"/>
      <c r="Z32" s="138"/>
      <c r="AA32" s="138"/>
      <c r="AB32" s="138"/>
      <c r="AC32" s="138"/>
      <c r="AD32" s="136"/>
      <c r="AE32" s="136"/>
      <c r="AF32" s="136"/>
      <c r="AG32" s="136"/>
      <c r="AH32" s="136"/>
      <c r="AI32" s="136"/>
      <c r="AJ32" s="136"/>
      <c r="AK32" s="136"/>
      <c r="AL32" s="136"/>
      <c r="AM32" s="136"/>
      <c r="AN32" s="136"/>
      <c r="AO32" s="136"/>
      <c r="AP32" s="137"/>
      <c r="AQ32" s="112"/>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50"/>
    </row>
    <row r="33" spans="1:84" ht="14.1" customHeight="1">
      <c r="A33" s="133">
        <v>3</v>
      </c>
      <c r="B33" s="169" t="s">
        <v>190</v>
      </c>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37"/>
      <c r="AQ33" s="112"/>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50"/>
    </row>
    <row r="34" spans="1:84" ht="14.1" customHeight="1">
      <c r="A34" s="133">
        <v>4</v>
      </c>
      <c r="B34" s="148" t="s">
        <v>191</v>
      </c>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39"/>
      <c r="AQ34" s="112"/>
      <c r="CF34" s="113"/>
    </row>
    <row r="35" spans="1:84" ht="14.1" customHeight="1">
      <c r="A35" s="133"/>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39"/>
      <c r="AQ35" s="112">
        <v>3</v>
      </c>
      <c r="AR35" s="149" t="s">
        <v>157</v>
      </c>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50"/>
    </row>
    <row r="36" spans="1:84" ht="14.1" customHeight="1">
      <c r="A36" s="133">
        <v>5</v>
      </c>
      <c r="B36" s="148" t="s">
        <v>187</v>
      </c>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39"/>
      <c r="AQ36" s="112"/>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50"/>
    </row>
    <row r="37" spans="1:84" ht="14.1" customHeight="1">
      <c r="A37" s="133"/>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39"/>
      <c r="AQ37" s="112"/>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50"/>
    </row>
    <row r="38" spans="1:84" ht="14.1" customHeight="1">
      <c r="A38" s="133"/>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37"/>
      <c r="AQ38" s="112"/>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50"/>
    </row>
    <row r="39" spans="1:84" ht="14.1" customHeight="1">
      <c r="A39" s="133">
        <v>6</v>
      </c>
      <c r="B39" s="148" t="s">
        <v>186</v>
      </c>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39"/>
      <c r="AQ39" s="112"/>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50"/>
    </row>
    <row r="40" spans="1:84" ht="14.1" customHeight="1">
      <c r="A40" s="133"/>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39"/>
      <c r="AQ40" s="112"/>
      <c r="CF40" s="117"/>
    </row>
    <row r="41" spans="1:84" ht="14.1" customHeight="1">
      <c r="A41" s="133"/>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39"/>
      <c r="AQ41" s="112"/>
      <c r="BB41" s="151" t="s">
        <v>158</v>
      </c>
      <c r="BC41" s="151"/>
      <c r="BD41" s="151"/>
      <c r="BE41" s="151"/>
      <c r="BF41" s="151"/>
      <c r="BG41" s="151"/>
      <c r="BH41" s="151"/>
      <c r="BJ41" s="111" t="s">
        <v>159</v>
      </c>
      <c r="BK41" s="254"/>
      <c r="BL41" s="254"/>
      <c r="BM41" s="254"/>
      <c r="BN41" s="254"/>
      <c r="BO41" s="254"/>
      <c r="BP41" s="254"/>
      <c r="BQ41" s="254"/>
      <c r="BR41" s="254"/>
      <c r="BS41" s="254"/>
      <c r="BT41" s="111" t="s">
        <v>160</v>
      </c>
      <c r="CF41" s="113"/>
    </row>
    <row r="42" spans="1:84" ht="14.1" customHeight="1">
      <c r="A42" s="133">
        <v>7</v>
      </c>
      <c r="B42" s="148" t="s">
        <v>188</v>
      </c>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39"/>
      <c r="AQ42" s="112"/>
      <c r="BB42" s="151" t="s">
        <v>161</v>
      </c>
      <c r="BC42" s="151"/>
      <c r="BD42" s="151"/>
      <c r="BE42" s="151"/>
      <c r="BF42" s="151"/>
      <c r="BG42" s="151"/>
      <c r="BH42" s="151"/>
      <c r="BJ42" s="111" t="s">
        <v>159</v>
      </c>
      <c r="BK42" s="254"/>
      <c r="BL42" s="254"/>
      <c r="BM42" s="254"/>
      <c r="BN42" s="254"/>
      <c r="BO42" s="254"/>
      <c r="BP42" s="254"/>
      <c r="BQ42" s="254"/>
      <c r="BR42" s="254"/>
      <c r="BS42" s="254"/>
      <c r="BT42" s="111" t="s">
        <v>160</v>
      </c>
      <c r="CF42" s="113"/>
    </row>
    <row r="43" spans="1:84" ht="14.1" customHeight="1">
      <c r="A43" s="133"/>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39"/>
      <c r="AQ43" s="112"/>
      <c r="BK43" s="118"/>
      <c r="BL43" s="118"/>
      <c r="BM43" s="118"/>
      <c r="BN43" s="118"/>
      <c r="BO43" s="118"/>
      <c r="BP43" s="118"/>
      <c r="BQ43" s="118"/>
      <c r="BR43" s="118"/>
      <c r="BS43" s="118"/>
      <c r="CF43" s="113"/>
    </row>
    <row r="44" spans="1:84" ht="14.1" customHeight="1">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50"/>
      <c r="AQ44" s="112">
        <v>4</v>
      </c>
      <c r="AR44" s="149" t="s">
        <v>162</v>
      </c>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50"/>
    </row>
    <row r="45" spans="1:84" ht="14.1" customHeight="1">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50"/>
      <c r="AQ45" s="112"/>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49"/>
      <c r="CB45" s="149"/>
      <c r="CC45" s="149"/>
      <c r="CD45" s="149"/>
      <c r="CE45" s="149"/>
      <c r="CF45" s="150"/>
    </row>
    <row r="46" spans="1:84" ht="14.1" customHeight="1">
      <c r="B46" s="149"/>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50"/>
      <c r="AQ46" s="112"/>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149"/>
      <c r="BV46" s="149"/>
      <c r="BW46" s="149"/>
      <c r="BX46" s="149"/>
      <c r="BY46" s="149"/>
      <c r="BZ46" s="149"/>
      <c r="CA46" s="149"/>
      <c r="CB46" s="149"/>
      <c r="CC46" s="149"/>
      <c r="CD46" s="149"/>
      <c r="CE46" s="149"/>
      <c r="CF46" s="150"/>
    </row>
    <row r="47" spans="1:84" ht="14.1" customHeight="1">
      <c r="AP47" s="113"/>
      <c r="AQ47" s="112"/>
      <c r="CF47" s="113"/>
    </row>
    <row r="48" spans="1:84" ht="14.1" customHeight="1">
      <c r="B48" s="251" t="s">
        <v>163</v>
      </c>
      <c r="C48" s="252"/>
      <c r="D48" s="252"/>
      <c r="E48" s="252"/>
      <c r="F48" s="252"/>
      <c r="G48" s="252"/>
      <c r="H48" s="252"/>
      <c r="I48" s="252"/>
      <c r="J48" s="252"/>
      <c r="K48" s="252"/>
      <c r="L48" s="252"/>
      <c r="M48" s="252"/>
      <c r="N48" s="252"/>
      <c r="O48" s="252"/>
      <c r="P48" s="252"/>
      <c r="Q48" s="253"/>
      <c r="R48" s="251" t="s">
        <v>164</v>
      </c>
      <c r="S48" s="252"/>
      <c r="T48" s="252"/>
      <c r="U48" s="252"/>
      <c r="V48" s="252"/>
      <c r="W48" s="252"/>
      <c r="X48" s="252"/>
      <c r="Y48" s="252"/>
      <c r="Z48" s="252"/>
      <c r="AA48" s="252"/>
      <c r="AB48" s="252"/>
      <c r="AC48" s="253"/>
      <c r="AD48" s="251" t="s">
        <v>165</v>
      </c>
      <c r="AE48" s="252"/>
      <c r="AF48" s="252"/>
      <c r="AG48" s="252"/>
      <c r="AH48" s="252"/>
      <c r="AI48" s="252"/>
      <c r="AJ48" s="252"/>
      <c r="AK48" s="252"/>
      <c r="AL48" s="252"/>
      <c r="AM48" s="252"/>
      <c r="AN48" s="252"/>
      <c r="AO48" s="253"/>
      <c r="AP48" s="113"/>
      <c r="AQ48" s="112"/>
      <c r="AR48" s="155" t="s">
        <v>163</v>
      </c>
      <c r="AS48" s="155"/>
      <c r="AT48" s="155"/>
      <c r="AU48" s="155"/>
      <c r="AV48" s="155"/>
      <c r="AW48" s="155"/>
      <c r="AX48" s="155"/>
      <c r="AY48" s="155"/>
      <c r="AZ48" s="155"/>
      <c r="BA48" s="155"/>
      <c r="BB48" s="155"/>
      <c r="BC48" s="155"/>
      <c r="BD48" s="155"/>
      <c r="BE48" s="155"/>
      <c r="BF48" s="155"/>
      <c r="BG48" s="155"/>
      <c r="BH48" s="155" t="s">
        <v>164</v>
      </c>
      <c r="BI48" s="155"/>
      <c r="BJ48" s="155"/>
      <c r="BK48" s="155"/>
      <c r="BL48" s="155"/>
      <c r="BM48" s="155"/>
      <c r="BN48" s="155"/>
      <c r="BO48" s="155"/>
      <c r="BP48" s="155"/>
      <c r="BQ48" s="155"/>
      <c r="BR48" s="155"/>
      <c r="BS48" s="155"/>
      <c r="BT48" s="155" t="s">
        <v>165</v>
      </c>
      <c r="BU48" s="155"/>
      <c r="BV48" s="155"/>
      <c r="BW48" s="155"/>
      <c r="BX48" s="155"/>
      <c r="BY48" s="155"/>
      <c r="BZ48" s="155"/>
      <c r="CA48" s="155"/>
      <c r="CB48" s="155"/>
      <c r="CC48" s="155"/>
      <c r="CD48" s="155"/>
      <c r="CE48" s="155"/>
      <c r="CF48" s="113"/>
    </row>
    <row r="49" spans="1:84" ht="39.950000000000003" customHeight="1">
      <c r="B49" s="242" t="s">
        <v>166</v>
      </c>
      <c r="C49" s="243"/>
      <c r="D49" s="243"/>
      <c r="E49" s="243"/>
      <c r="F49" s="243"/>
      <c r="G49" s="243"/>
      <c r="H49" s="243"/>
      <c r="I49" s="243"/>
      <c r="J49" s="243"/>
      <c r="K49" s="243"/>
      <c r="L49" s="243"/>
      <c r="M49" s="243"/>
      <c r="N49" s="243"/>
      <c r="O49" s="243"/>
      <c r="P49" s="243"/>
      <c r="Q49" s="244"/>
      <c r="R49" s="245"/>
      <c r="S49" s="246"/>
      <c r="T49" s="246"/>
      <c r="U49" s="246"/>
      <c r="V49" s="246"/>
      <c r="W49" s="246"/>
      <c r="X49" s="246"/>
      <c r="Y49" s="246"/>
      <c r="Z49" s="246"/>
      <c r="AA49" s="246"/>
      <c r="AB49" s="246"/>
      <c r="AC49" s="247"/>
      <c r="AD49" s="248">
        <f>ROUNDDOWN(R49/3,-3)</f>
        <v>0</v>
      </c>
      <c r="AE49" s="249"/>
      <c r="AF49" s="249"/>
      <c r="AG49" s="249"/>
      <c r="AH49" s="249"/>
      <c r="AI49" s="249"/>
      <c r="AJ49" s="249"/>
      <c r="AK49" s="249"/>
      <c r="AL49" s="249"/>
      <c r="AM49" s="249"/>
      <c r="AN49" s="249"/>
      <c r="AO49" s="250"/>
      <c r="AP49" s="113"/>
      <c r="AQ49" s="112"/>
      <c r="AR49" s="145" t="s">
        <v>166</v>
      </c>
      <c r="AS49" s="145"/>
      <c r="AT49" s="145"/>
      <c r="AU49" s="145"/>
      <c r="AV49" s="145"/>
      <c r="AW49" s="145"/>
      <c r="AX49" s="145"/>
      <c r="AY49" s="145"/>
      <c r="AZ49" s="145"/>
      <c r="BA49" s="145"/>
      <c r="BB49" s="145"/>
      <c r="BC49" s="145"/>
      <c r="BD49" s="145"/>
      <c r="BE49" s="145"/>
      <c r="BF49" s="145"/>
      <c r="BG49" s="145"/>
      <c r="BH49" s="237"/>
      <c r="BI49" s="237"/>
      <c r="BJ49" s="237"/>
      <c r="BK49" s="237"/>
      <c r="BL49" s="237"/>
      <c r="BM49" s="237"/>
      <c r="BN49" s="237"/>
      <c r="BO49" s="237"/>
      <c r="BP49" s="237"/>
      <c r="BQ49" s="237"/>
      <c r="BR49" s="237"/>
      <c r="BS49" s="237"/>
      <c r="BT49" s="147">
        <f>ROUNDDOWN(BH49/3,-3)</f>
        <v>0</v>
      </c>
      <c r="BU49" s="147"/>
      <c r="BV49" s="147"/>
      <c r="BW49" s="147"/>
      <c r="BX49" s="147"/>
      <c r="BY49" s="147"/>
      <c r="BZ49" s="147"/>
      <c r="CA49" s="147"/>
      <c r="CB49" s="147"/>
      <c r="CC49" s="147"/>
      <c r="CD49" s="147"/>
      <c r="CE49" s="147"/>
      <c r="CF49" s="113"/>
    </row>
    <row r="50" spans="1:84" ht="39.950000000000003" customHeight="1">
      <c r="B50" s="242" t="s">
        <v>167</v>
      </c>
      <c r="C50" s="243"/>
      <c r="D50" s="243"/>
      <c r="E50" s="243"/>
      <c r="F50" s="243"/>
      <c r="G50" s="243"/>
      <c r="H50" s="243"/>
      <c r="I50" s="243"/>
      <c r="J50" s="243"/>
      <c r="K50" s="243"/>
      <c r="L50" s="243"/>
      <c r="M50" s="243"/>
      <c r="N50" s="243"/>
      <c r="O50" s="243"/>
      <c r="P50" s="243"/>
      <c r="Q50" s="244"/>
      <c r="R50" s="245"/>
      <c r="S50" s="246"/>
      <c r="T50" s="246"/>
      <c r="U50" s="246"/>
      <c r="V50" s="246"/>
      <c r="W50" s="246"/>
      <c r="X50" s="246"/>
      <c r="Y50" s="246"/>
      <c r="Z50" s="246"/>
      <c r="AA50" s="246"/>
      <c r="AB50" s="246"/>
      <c r="AC50" s="247"/>
      <c r="AD50" s="248">
        <f>ROUNDDOWN(R50/3,-3)</f>
        <v>0</v>
      </c>
      <c r="AE50" s="249"/>
      <c r="AF50" s="249"/>
      <c r="AG50" s="249"/>
      <c r="AH50" s="249"/>
      <c r="AI50" s="249"/>
      <c r="AJ50" s="249"/>
      <c r="AK50" s="249"/>
      <c r="AL50" s="249"/>
      <c r="AM50" s="249"/>
      <c r="AN50" s="249"/>
      <c r="AO50" s="250"/>
      <c r="AP50" s="113"/>
      <c r="AQ50" s="112"/>
      <c r="AR50" s="145" t="s">
        <v>167</v>
      </c>
      <c r="AS50" s="145"/>
      <c r="AT50" s="145"/>
      <c r="AU50" s="145"/>
      <c r="AV50" s="145"/>
      <c r="AW50" s="145"/>
      <c r="AX50" s="145"/>
      <c r="AY50" s="145"/>
      <c r="AZ50" s="145"/>
      <c r="BA50" s="145"/>
      <c r="BB50" s="145"/>
      <c r="BC50" s="145"/>
      <c r="BD50" s="145"/>
      <c r="BE50" s="145"/>
      <c r="BF50" s="145"/>
      <c r="BG50" s="145"/>
      <c r="BH50" s="237"/>
      <c r="BI50" s="237"/>
      <c r="BJ50" s="237"/>
      <c r="BK50" s="237"/>
      <c r="BL50" s="237"/>
      <c r="BM50" s="237"/>
      <c r="BN50" s="237"/>
      <c r="BO50" s="237"/>
      <c r="BP50" s="237"/>
      <c r="BQ50" s="237"/>
      <c r="BR50" s="237"/>
      <c r="BS50" s="237"/>
      <c r="BT50" s="147">
        <f>ROUNDDOWN(BH50/3,-3)</f>
        <v>0</v>
      </c>
      <c r="BU50" s="147"/>
      <c r="BV50" s="147"/>
      <c r="BW50" s="147"/>
      <c r="BX50" s="147"/>
      <c r="BY50" s="147"/>
      <c r="BZ50" s="147"/>
      <c r="CA50" s="147"/>
      <c r="CB50" s="147"/>
      <c r="CC50" s="147"/>
      <c r="CD50" s="147"/>
      <c r="CE50" s="147"/>
      <c r="CF50" s="113"/>
    </row>
    <row r="51" spans="1:84" ht="39.950000000000003" customHeight="1">
      <c r="B51" s="242" t="s">
        <v>168</v>
      </c>
      <c r="C51" s="243"/>
      <c r="D51" s="243"/>
      <c r="E51" s="243"/>
      <c r="F51" s="243"/>
      <c r="G51" s="243"/>
      <c r="H51" s="243"/>
      <c r="I51" s="243"/>
      <c r="J51" s="243"/>
      <c r="K51" s="243"/>
      <c r="L51" s="243"/>
      <c r="M51" s="243"/>
      <c r="N51" s="243"/>
      <c r="O51" s="243"/>
      <c r="P51" s="243"/>
      <c r="Q51" s="244"/>
      <c r="R51" s="245"/>
      <c r="S51" s="246"/>
      <c r="T51" s="246"/>
      <c r="U51" s="246"/>
      <c r="V51" s="246"/>
      <c r="W51" s="246"/>
      <c r="X51" s="246"/>
      <c r="Y51" s="246"/>
      <c r="Z51" s="246"/>
      <c r="AA51" s="246"/>
      <c r="AB51" s="246"/>
      <c r="AC51" s="247"/>
      <c r="AD51" s="248">
        <f>ROUNDDOWN(R51/3,-3)</f>
        <v>0</v>
      </c>
      <c r="AE51" s="249"/>
      <c r="AF51" s="249"/>
      <c r="AG51" s="249"/>
      <c r="AH51" s="249"/>
      <c r="AI51" s="249"/>
      <c r="AJ51" s="249"/>
      <c r="AK51" s="249"/>
      <c r="AL51" s="249"/>
      <c r="AM51" s="249"/>
      <c r="AN51" s="249"/>
      <c r="AO51" s="250"/>
      <c r="AP51" s="113"/>
      <c r="AQ51" s="112"/>
      <c r="AR51" s="145" t="s">
        <v>168</v>
      </c>
      <c r="AS51" s="145"/>
      <c r="AT51" s="145"/>
      <c r="AU51" s="145"/>
      <c r="AV51" s="145"/>
      <c r="AW51" s="145"/>
      <c r="AX51" s="145"/>
      <c r="AY51" s="145"/>
      <c r="AZ51" s="145"/>
      <c r="BA51" s="145"/>
      <c r="BB51" s="145"/>
      <c r="BC51" s="145"/>
      <c r="BD51" s="145"/>
      <c r="BE51" s="145"/>
      <c r="BF51" s="145"/>
      <c r="BG51" s="145"/>
      <c r="BH51" s="237"/>
      <c r="BI51" s="237"/>
      <c r="BJ51" s="237"/>
      <c r="BK51" s="237"/>
      <c r="BL51" s="237"/>
      <c r="BM51" s="237"/>
      <c r="BN51" s="237"/>
      <c r="BO51" s="237"/>
      <c r="BP51" s="237"/>
      <c r="BQ51" s="237"/>
      <c r="BR51" s="237"/>
      <c r="BS51" s="237"/>
      <c r="BT51" s="147">
        <f>ROUNDDOWN(BH51/3,-3)</f>
        <v>0</v>
      </c>
      <c r="BU51" s="147"/>
      <c r="BV51" s="147"/>
      <c r="BW51" s="147"/>
      <c r="BX51" s="147"/>
      <c r="BY51" s="147"/>
      <c r="BZ51" s="147"/>
      <c r="CA51" s="147"/>
      <c r="CB51" s="147"/>
      <c r="CC51" s="147"/>
      <c r="CD51" s="147"/>
      <c r="CE51" s="147"/>
      <c r="CF51" s="113"/>
    </row>
    <row r="52" spans="1:84" s="114" customFormat="1" ht="39.950000000000003" customHeight="1">
      <c r="A52" s="119"/>
      <c r="AP52" s="120"/>
      <c r="AQ52" s="119"/>
      <c r="CF52" s="120"/>
    </row>
    <row r="53" spans="1:84" ht="14.1" customHeight="1">
      <c r="AP53" s="113"/>
      <c r="AQ53" s="112"/>
      <c r="CF53" s="113"/>
    </row>
    <row r="54" spans="1:84" ht="14.1" customHeight="1">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50"/>
      <c r="AQ54" s="112">
        <v>5</v>
      </c>
      <c r="AR54" s="149" t="s">
        <v>169</v>
      </c>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49"/>
      <c r="BR54" s="149"/>
      <c r="BS54" s="149"/>
      <c r="BT54" s="149"/>
      <c r="BU54" s="149"/>
      <c r="BV54" s="149"/>
      <c r="BW54" s="149"/>
      <c r="BX54" s="149"/>
      <c r="BY54" s="149"/>
      <c r="BZ54" s="149"/>
      <c r="CA54" s="149"/>
      <c r="CB54" s="149"/>
      <c r="CC54" s="149"/>
      <c r="CD54" s="149"/>
      <c r="CE54" s="149"/>
      <c r="CF54" s="150"/>
    </row>
    <row r="55" spans="1:84" ht="14.1" customHeight="1">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50"/>
      <c r="AQ55" s="112" t="s">
        <v>170</v>
      </c>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c r="BS55" s="149"/>
      <c r="BT55" s="149"/>
      <c r="BU55" s="149"/>
      <c r="BV55" s="149"/>
      <c r="BW55" s="149"/>
      <c r="BX55" s="149"/>
      <c r="BY55" s="149"/>
      <c r="BZ55" s="149"/>
      <c r="CA55" s="149"/>
      <c r="CB55" s="149"/>
      <c r="CC55" s="149"/>
      <c r="CD55" s="149"/>
      <c r="CE55" s="149"/>
      <c r="CF55" s="150"/>
    </row>
    <row r="56" spans="1:84" ht="14.1" customHeight="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2"/>
      <c r="AQ56" s="112">
        <v>6</v>
      </c>
      <c r="AR56" s="151" t="s">
        <v>171</v>
      </c>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c r="BY56" s="151"/>
      <c r="BZ56" s="151"/>
      <c r="CA56" s="151"/>
      <c r="CB56" s="151"/>
      <c r="CC56" s="151"/>
      <c r="CD56" s="151"/>
      <c r="CE56" s="151"/>
      <c r="CF56" s="152"/>
    </row>
    <row r="57" spans="1:84" s="114" customFormat="1" ht="14.1" customHeight="1">
      <c r="A57" s="119"/>
      <c r="B57" s="149"/>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4"/>
      <c r="AQ57" s="119"/>
      <c r="AR57" s="149" t="s">
        <v>172</v>
      </c>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3"/>
      <c r="BR57" s="153"/>
      <c r="BS57" s="153"/>
      <c r="BT57" s="153"/>
      <c r="BU57" s="153"/>
      <c r="BV57" s="153"/>
      <c r="BW57" s="153"/>
      <c r="BX57" s="153"/>
      <c r="BY57" s="153"/>
      <c r="BZ57" s="153"/>
      <c r="CA57" s="153"/>
      <c r="CB57" s="153"/>
      <c r="CC57" s="153"/>
      <c r="CD57" s="153"/>
      <c r="CE57" s="153"/>
      <c r="CF57" s="154"/>
    </row>
    <row r="58" spans="1:84" s="114" customFormat="1" ht="14.1" customHeight="1">
      <c r="A58" s="119"/>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4"/>
      <c r="AQ58" s="119"/>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3"/>
      <c r="BR58" s="153"/>
      <c r="BS58" s="153"/>
      <c r="BT58" s="153"/>
      <c r="BU58" s="153"/>
      <c r="BV58" s="153"/>
      <c r="BW58" s="153"/>
      <c r="BX58" s="153"/>
      <c r="BY58" s="153"/>
      <c r="BZ58" s="153"/>
      <c r="CA58" s="153"/>
      <c r="CB58" s="153"/>
      <c r="CC58" s="153"/>
      <c r="CD58" s="153"/>
      <c r="CE58" s="153"/>
      <c r="CF58" s="154"/>
    </row>
    <row r="59" spans="1:84">
      <c r="AP59" s="113"/>
      <c r="AQ59" s="112"/>
      <c r="CF59" s="113"/>
    </row>
    <row r="60" spans="1:84">
      <c r="Z60" s="58" t="s">
        <v>2</v>
      </c>
      <c r="AA60" s="58"/>
      <c r="AB60" s="58"/>
      <c r="AC60" s="123"/>
      <c r="AD60" s="123"/>
      <c r="AE60" s="123"/>
      <c r="AF60" s="123"/>
      <c r="AG60" s="123"/>
      <c r="AH60" s="123"/>
      <c r="AI60" s="123"/>
      <c r="AJ60" s="123"/>
      <c r="AK60" s="123"/>
      <c r="AL60" s="123"/>
      <c r="AM60" s="123"/>
      <c r="AN60" s="58"/>
      <c r="AO60" s="58"/>
      <c r="AP60" s="113"/>
      <c r="AQ60" s="112"/>
      <c r="BP60" s="58" t="s">
        <v>2</v>
      </c>
      <c r="BQ60" s="58"/>
      <c r="BR60" s="58"/>
      <c r="BS60" s="123"/>
      <c r="BT60" s="123"/>
      <c r="BU60" s="123"/>
      <c r="BV60" s="123"/>
      <c r="BW60" s="123"/>
      <c r="BX60" s="123"/>
      <c r="BY60" s="123"/>
      <c r="BZ60" s="123"/>
      <c r="CA60" s="123"/>
      <c r="CB60" s="123"/>
      <c r="CC60" s="123"/>
      <c r="CD60" s="58"/>
      <c r="CE60" s="58"/>
      <c r="CF60" s="113"/>
    </row>
    <row r="61" spans="1:84">
      <c r="Z61" s="147" t="s">
        <v>3</v>
      </c>
      <c r="AA61" s="147"/>
      <c r="AB61" s="147"/>
      <c r="AC61" s="147"/>
      <c r="AD61" s="147"/>
      <c r="AE61" s="147"/>
      <c r="AF61" s="237"/>
      <c r="AG61" s="237"/>
      <c r="AH61" s="237"/>
      <c r="AI61" s="237"/>
      <c r="AJ61" s="237"/>
      <c r="AK61" s="237"/>
      <c r="AL61" s="237"/>
      <c r="AM61" s="237"/>
      <c r="AN61" s="58"/>
      <c r="AO61" s="58"/>
      <c r="AP61" s="113"/>
      <c r="AQ61" s="112"/>
      <c r="BP61" s="147" t="s">
        <v>3</v>
      </c>
      <c r="BQ61" s="147"/>
      <c r="BR61" s="147"/>
      <c r="BS61" s="147"/>
      <c r="BT61" s="147"/>
      <c r="BU61" s="147"/>
      <c r="BV61" s="237"/>
      <c r="BW61" s="237"/>
      <c r="BX61" s="237"/>
      <c r="BY61" s="237"/>
      <c r="BZ61" s="237"/>
      <c r="CA61" s="237"/>
      <c r="CB61" s="237"/>
      <c r="CC61" s="237"/>
      <c r="CD61" s="58"/>
      <c r="CE61" s="58"/>
      <c r="CF61" s="113"/>
    </row>
    <row r="62" spans="1:84">
      <c r="Z62" s="147" t="s">
        <v>4</v>
      </c>
      <c r="AA62" s="147"/>
      <c r="AB62" s="147"/>
      <c r="AC62" s="147"/>
      <c r="AD62" s="147"/>
      <c r="AE62" s="147"/>
      <c r="AF62" s="237"/>
      <c r="AG62" s="237"/>
      <c r="AH62" s="237"/>
      <c r="AI62" s="237"/>
      <c r="AJ62" s="237"/>
      <c r="AK62" s="237"/>
      <c r="AL62" s="237"/>
      <c r="AM62" s="237"/>
      <c r="AN62" s="58"/>
      <c r="AO62" s="58"/>
      <c r="AP62" s="113"/>
      <c r="AQ62" s="112"/>
      <c r="BP62" s="147" t="s">
        <v>4</v>
      </c>
      <c r="BQ62" s="147"/>
      <c r="BR62" s="147"/>
      <c r="BS62" s="147"/>
      <c r="BT62" s="147"/>
      <c r="BU62" s="147"/>
      <c r="BV62" s="237"/>
      <c r="BW62" s="237"/>
      <c r="BX62" s="237"/>
      <c r="BY62" s="237"/>
      <c r="BZ62" s="237"/>
      <c r="CA62" s="237"/>
      <c r="CB62" s="237"/>
      <c r="CC62" s="237"/>
      <c r="CD62" s="58"/>
      <c r="CE62" s="58"/>
      <c r="CF62" s="113"/>
    </row>
    <row r="63" spans="1:84" ht="13.35" customHeight="1">
      <c r="Z63" s="147" t="s">
        <v>5</v>
      </c>
      <c r="AA63" s="147"/>
      <c r="AB63" s="147"/>
      <c r="AC63" s="147"/>
      <c r="AD63" s="147"/>
      <c r="AE63" s="147"/>
      <c r="AF63" s="237"/>
      <c r="AG63" s="237"/>
      <c r="AH63" s="237"/>
      <c r="AI63" s="237"/>
      <c r="AJ63" s="237"/>
      <c r="AK63" s="237"/>
      <c r="AL63" s="237"/>
      <c r="AM63" s="237"/>
      <c r="AN63" s="58"/>
      <c r="AO63" s="58"/>
      <c r="AP63" s="113"/>
      <c r="AQ63" s="112"/>
      <c r="BP63" s="147" t="s">
        <v>5</v>
      </c>
      <c r="BQ63" s="147"/>
      <c r="BR63" s="147"/>
      <c r="BS63" s="147"/>
      <c r="BT63" s="147"/>
      <c r="BU63" s="147"/>
      <c r="BV63" s="237"/>
      <c r="BW63" s="237"/>
      <c r="BX63" s="237"/>
      <c r="BY63" s="237"/>
      <c r="BZ63" s="237"/>
      <c r="CA63" s="237"/>
      <c r="CB63" s="237"/>
      <c r="CC63" s="237"/>
      <c r="CD63" s="58"/>
      <c r="CE63" s="58"/>
      <c r="CF63" s="113"/>
    </row>
    <row r="64" spans="1:84">
      <c r="Z64" s="163" t="s">
        <v>6</v>
      </c>
      <c r="AA64" s="163"/>
      <c r="AB64" s="163"/>
      <c r="AC64" s="163"/>
      <c r="AD64" s="163"/>
      <c r="AE64" s="163"/>
      <c r="AF64" s="237"/>
      <c r="AG64" s="237"/>
      <c r="AH64" s="237"/>
      <c r="AI64" s="237"/>
      <c r="AJ64" s="237"/>
      <c r="AK64" s="237"/>
      <c r="AL64" s="237"/>
      <c r="AM64" s="237"/>
      <c r="AN64" s="58"/>
      <c r="AO64" s="58"/>
      <c r="AP64" s="113"/>
      <c r="AQ64" s="112"/>
      <c r="BP64" s="163" t="s">
        <v>6</v>
      </c>
      <c r="BQ64" s="163"/>
      <c r="BR64" s="163"/>
      <c r="BS64" s="163"/>
      <c r="BT64" s="163"/>
      <c r="BU64" s="163"/>
      <c r="BV64" s="237"/>
      <c r="BW64" s="237"/>
      <c r="BX64" s="237"/>
      <c r="BY64" s="237"/>
      <c r="BZ64" s="237"/>
      <c r="CA64" s="237"/>
      <c r="CB64" s="237"/>
      <c r="CC64" s="237"/>
      <c r="CD64" s="58"/>
      <c r="CE64" s="58"/>
      <c r="CF64" s="113"/>
    </row>
    <row r="65" spans="1:84" ht="14.25" thickBot="1">
      <c r="A65" s="124"/>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6"/>
      <c r="AQ65" s="124"/>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6"/>
    </row>
  </sheetData>
  <mergeCells count="82">
    <mergeCell ref="BP64:BU64"/>
    <mergeCell ref="BV64:CC64"/>
    <mergeCell ref="BP61:BU61"/>
    <mergeCell ref="BV61:CC61"/>
    <mergeCell ref="BP62:BU62"/>
    <mergeCell ref="BV62:CC62"/>
    <mergeCell ref="BP63:BU63"/>
    <mergeCell ref="BV63:CC63"/>
    <mergeCell ref="B25:AO25"/>
    <mergeCell ref="B26:AO28"/>
    <mergeCell ref="B33:AO33"/>
    <mergeCell ref="L30:R30"/>
    <mergeCell ref="U30:AC30"/>
    <mergeCell ref="L31:R31"/>
    <mergeCell ref="U31:AC31"/>
    <mergeCell ref="AR57:CF58"/>
    <mergeCell ref="AR49:BG49"/>
    <mergeCell ref="BH49:BS49"/>
    <mergeCell ref="BT49:CE49"/>
    <mergeCell ref="AR50:BG50"/>
    <mergeCell ref="BH50:BS50"/>
    <mergeCell ref="BT50:CE50"/>
    <mergeCell ref="AR51:BG51"/>
    <mergeCell ref="BH51:BS51"/>
    <mergeCell ref="BT51:CE51"/>
    <mergeCell ref="AR54:CF55"/>
    <mergeCell ref="AR56:CF56"/>
    <mergeCell ref="BB42:BH42"/>
    <mergeCell ref="BK42:BS42"/>
    <mergeCell ref="AR44:CF46"/>
    <mergeCell ref="AR48:BG48"/>
    <mergeCell ref="BH48:BS48"/>
    <mergeCell ref="BT48:CE48"/>
    <mergeCell ref="BB41:BH41"/>
    <mergeCell ref="BK41:BS41"/>
    <mergeCell ref="AQ1:CF1"/>
    <mergeCell ref="BS3:CB3"/>
    <mergeCell ref="AQ5:CF5"/>
    <mergeCell ref="BR8:CE8"/>
    <mergeCell ref="AQ13:CF16"/>
    <mergeCell ref="AS19:BB19"/>
    <mergeCell ref="BF22:BN22"/>
    <mergeCell ref="BQ22:BW22"/>
    <mergeCell ref="AR25:CF28"/>
    <mergeCell ref="AR30:CF33"/>
    <mergeCell ref="AR35:CF39"/>
    <mergeCell ref="Z63:AE63"/>
    <mergeCell ref="AF63:AM63"/>
    <mergeCell ref="Z64:AE64"/>
    <mergeCell ref="AF64:AM64"/>
    <mergeCell ref="A1:AP1"/>
    <mergeCell ref="B34:AO35"/>
    <mergeCell ref="B36:AO38"/>
    <mergeCell ref="B39:AO41"/>
    <mergeCell ref="B42:AO43"/>
    <mergeCell ref="B54:AP55"/>
    <mergeCell ref="B56:AP56"/>
    <mergeCell ref="B57:AP58"/>
    <mergeCell ref="Z61:AE61"/>
    <mergeCell ref="AF61:AM61"/>
    <mergeCell ref="Z62:AE62"/>
    <mergeCell ref="AF62:AM62"/>
    <mergeCell ref="B51:Q51"/>
    <mergeCell ref="R51:AC51"/>
    <mergeCell ref="AD51:AO51"/>
    <mergeCell ref="B44:AP46"/>
    <mergeCell ref="B48:Q48"/>
    <mergeCell ref="R48:AC48"/>
    <mergeCell ref="AD48:AO48"/>
    <mergeCell ref="B49:Q49"/>
    <mergeCell ref="R49:AC49"/>
    <mergeCell ref="AD49:AO49"/>
    <mergeCell ref="B50:Q50"/>
    <mergeCell ref="R50:AC50"/>
    <mergeCell ref="AD50:AO50"/>
    <mergeCell ref="P22:X22"/>
    <mergeCell ref="AA22:AG22"/>
    <mergeCell ref="AC3:AL3"/>
    <mergeCell ref="A5:AP5"/>
    <mergeCell ref="AB8:AO8"/>
    <mergeCell ref="A13:AP16"/>
    <mergeCell ref="C19:L19"/>
  </mergeCells>
  <phoneticPr fontId="9"/>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（別記２様式１　事業実施計画書）</vt:lpstr>
      <vt:lpstr>（別記２様式１別紙１　委託契約内容（医療的ケア看護職員 ））</vt:lpstr>
      <vt:lpstr>（別記２様式１別紙２　委託契約内容（介護福祉士））</vt:lpstr>
      <vt:lpstr>（別記２様式１別紙３　委託契約内容（認定特定行為業務従事者））</vt:lpstr>
      <vt:lpstr>（別記２様式２　事業実施報告書）</vt:lpstr>
      <vt:lpstr>（別記２様式２別紙１　委託契約内容（医療的ケア看護職員） </vt:lpstr>
      <vt:lpstr>（別記２様式２別紙２　委託契約内容（介護福祉士）） </vt:lpstr>
      <vt:lpstr>（別記２様式２別紙３　委託契約内容（認定特定行為業務従事者）</vt:lpstr>
      <vt:lpstr>（様式第３　交付決定通知書）</vt:lpstr>
      <vt:lpstr>（様式第３の２　交付決定通知書）</vt:lpstr>
      <vt:lpstr>Sheet1</vt:lpstr>
      <vt:lpstr>'（別記２様式１　事業実施計画書）'!Print_Area</vt:lpstr>
      <vt:lpstr>'（別記２様式１別紙１　委託契約内容（医療的ケア看護職員 ））'!Print_Area</vt:lpstr>
      <vt:lpstr>'（別記２様式１別紙２　委託契約内容（介護福祉士））'!Print_Area</vt:lpstr>
      <vt:lpstr>'（別記２様式１別紙３　委託契約内容（認定特定行為業務従事者））'!Print_Area</vt:lpstr>
      <vt:lpstr>'（別記２様式２　事業実施報告書）'!Print_Area</vt:lpstr>
      <vt:lpstr>'（別記２様式２別紙１　委託契約内容（医療的ケア看護職員） '!Print_Area</vt:lpstr>
      <vt:lpstr>'（別記２様式２別紙２　委託契約内容（介護福祉士）） '!Print_Area</vt:lpstr>
      <vt:lpstr>'（別記２様式２別紙３　委託契約内容（認定特定行為業務従事者）'!Print_Area</vt:lpstr>
      <vt:lpstr>'（様式第３　交付決定通知書）'!Print_Area</vt:lpstr>
      <vt:lpstr>'（様式第３の２　交付決定通知書）'!Print_Area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2012-08-24T00:51:46Z</dcterms:created>
  <dcterms:modified xsi:type="dcterms:W3CDTF">2026-03-24T04:49:33Z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