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51DEAAE0-BE8A-4E53-85EE-EA3B1DC7ECED}" xr6:coauthVersionLast="47" xr6:coauthVersionMax="47" xr10:uidLastSave="{00000000-0000-0000-0000-000000000000}"/>
  <bookViews>
    <workbookView xWindow="20370" yWindow="-120" windowWidth="29040" windowHeight="15720" tabRatio="759" xr2:uid="{00000000-000D-0000-FFFF-FFFF00000000}"/>
  </bookViews>
  <sheets>
    <sheet name="（別記２様式１別紙１　委託契約内容（医療的ケア看護職員 ））" sheetId="41" r:id="rId1"/>
  </sheets>
  <externalReferences>
    <externalReference r:id="rId2"/>
  </externalReferences>
  <definedNames>
    <definedName name="_xlnm.Print_Area" localSheetId="0">'（別記２様式１別紙１　委託契約内容（医療的ケア看護職員 ））'!$A$1:$P$10</definedName>
    <definedName name="_xlnm.Print_Area">#REF!</definedName>
    <definedName name="世湯">#REF!</definedName>
    <definedName name="様式１０">#REF!</definedName>
    <definedName name="様式第１別紙１1">#REF!</definedName>
    <definedName name="様式第２">#REF!</definedName>
    <definedName name="様式第６の２">#REF!</definedName>
    <definedName name="様式第７">#REF!</definedName>
    <definedName name="様式別紙１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1" l="1"/>
  <c r="F10" i="41"/>
  <c r="H10" i="41"/>
  <c r="J10" i="41"/>
  <c r="K10" i="41"/>
  <c r="L10" i="41"/>
  <c r="M10" i="41"/>
  <c r="N10" i="41"/>
  <c r="O10" i="41"/>
  <c r="G10" i="41" l="1"/>
</calcChain>
</file>

<file path=xl/sharedStrings.xml><?xml version="1.0" encoding="utf-8"?>
<sst xmlns="http://schemas.openxmlformats.org/spreadsheetml/2006/main" count="28" uniqueCount="25">
  <si>
    <t>その他</t>
    <rPh sb="2" eb="3">
      <t>タ</t>
    </rPh>
    <phoneticPr fontId="9"/>
  </si>
  <si>
    <t>（別記２様式１ 別紙１　委託契約内容（医療的ケア看護職員））</t>
    <phoneticPr fontId="9"/>
  </si>
  <si>
    <t>委託先の名称</t>
    <rPh sb="0" eb="3">
      <t>イタクサキ</t>
    </rPh>
    <rPh sb="4" eb="6">
      <t>メイショウ</t>
    </rPh>
    <phoneticPr fontId="9"/>
  </si>
  <si>
    <t>委託先類型</t>
    <rPh sb="0" eb="3">
      <t>イタクサキ</t>
    </rPh>
    <rPh sb="3" eb="5">
      <t>ルイケイ</t>
    </rPh>
    <phoneticPr fontId="9"/>
  </si>
  <si>
    <t>その他の内容</t>
    <rPh sb="2" eb="3">
      <t>タ</t>
    </rPh>
    <rPh sb="4" eb="6">
      <t>ナイヨウ</t>
    </rPh>
    <phoneticPr fontId="9"/>
  </si>
  <si>
    <t>契約金額</t>
    <rPh sb="0" eb="2">
      <t>ケイヤク</t>
    </rPh>
    <rPh sb="2" eb="4">
      <t>キンガク</t>
    </rPh>
    <phoneticPr fontId="9"/>
  </si>
  <si>
    <t>総勤務時間</t>
    <rPh sb="0" eb="5">
      <t>ソウキンムジカン</t>
    </rPh>
    <phoneticPr fontId="9"/>
  </si>
  <si>
    <t>１時間当たりの経費</t>
    <rPh sb="1" eb="3">
      <t>ジカン</t>
    </rPh>
    <rPh sb="3" eb="4">
      <t>ア</t>
    </rPh>
    <rPh sb="7" eb="9">
      <t>ケイヒ</t>
    </rPh>
    <phoneticPr fontId="9"/>
  </si>
  <si>
    <t>医療的ケア看護職員の数</t>
    <rPh sb="0" eb="3">
      <t>イリョウテキ</t>
    </rPh>
    <rPh sb="5" eb="9">
      <t>カンゴショクイン</t>
    </rPh>
    <rPh sb="10" eb="11">
      <t>スウ</t>
    </rPh>
    <phoneticPr fontId="9"/>
  </si>
  <si>
    <t>対応する医療的ケア（医療的ケア児の延べ数）</t>
    <rPh sb="0" eb="2">
      <t>タイオウ</t>
    </rPh>
    <rPh sb="4" eb="7">
      <t>イリョウテキ</t>
    </rPh>
    <rPh sb="10" eb="13">
      <t>イリョウテキ</t>
    </rPh>
    <rPh sb="15" eb="16">
      <t>ジ</t>
    </rPh>
    <rPh sb="17" eb="18">
      <t>ノ</t>
    </rPh>
    <rPh sb="19" eb="20">
      <t>スウ</t>
    </rPh>
    <phoneticPr fontId="9"/>
  </si>
  <si>
    <t>対応する医療的ケア児数</t>
    <rPh sb="0" eb="2">
      <t>タイオウイリョウテキ2</t>
    </rPh>
    <phoneticPr fontId="9"/>
  </si>
  <si>
    <t>学校生活</t>
    <rPh sb="0" eb="4">
      <t>ガッコウセイカツ</t>
    </rPh>
    <phoneticPr fontId="9"/>
  </si>
  <si>
    <t>登下校</t>
    <rPh sb="0" eb="3">
      <t>トウゲコウ</t>
    </rPh>
    <phoneticPr fontId="9"/>
  </si>
  <si>
    <t>校外学習（泊無し）</t>
    <rPh sb="0" eb="4">
      <t>コウガイガクシュウ</t>
    </rPh>
    <rPh sb="5" eb="7">
      <t>ハクナ</t>
    </rPh>
    <phoneticPr fontId="9"/>
  </si>
  <si>
    <t>校外学習（泊を伴う）</t>
    <rPh sb="0" eb="4">
      <t>コウガイガクシュウ</t>
    </rPh>
    <rPh sb="5" eb="6">
      <t>ハク</t>
    </rPh>
    <rPh sb="7" eb="8">
      <t>トモナ</t>
    </rPh>
    <phoneticPr fontId="9"/>
  </si>
  <si>
    <t>Aステーション</t>
    <phoneticPr fontId="9"/>
  </si>
  <si>
    <t>訪問看護ステーション</t>
  </si>
  <si>
    <t>喀痰吸引（５人）、人工呼吸器の管理（７人）</t>
    <rPh sb="0" eb="4">
      <t>カクタンキュウイン</t>
    </rPh>
    <rPh sb="6" eb="7">
      <t>ニン</t>
    </rPh>
    <rPh sb="8" eb="11">
      <t>コキュウキ</t>
    </rPh>
    <rPh sb="9" eb="11">
      <t>カンリ</t>
    </rPh>
    <rPh sb="13" eb="14">
      <t>ケン</t>
    </rPh>
    <rPh sb="19" eb="20">
      <t>ニン</t>
    </rPh>
    <phoneticPr fontId="9"/>
  </si>
  <si>
    <t>B病院</t>
    <rPh sb="1" eb="3">
      <t>ビョウイン</t>
    </rPh>
    <phoneticPr fontId="9"/>
  </si>
  <si>
    <t>医療機関</t>
  </si>
  <si>
    <t>経鼻経管栄養（２人）</t>
    <rPh sb="0" eb="2">
      <t>ケイビ</t>
    </rPh>
    <rPh sb="2" eb="6">
      <t>ケイカンエイヨウ</t>
    </rPh>
    <rPh sb="8" eb="9">
      <t>ニン</t>
    </rPh>
    <phoneticPr fontId="9"/>
  </si>
  <si>
    <t>Cステーション</t>
    <phoneticPr fontId="9"/>
  </si>
  <si>
    <t>喀痰吸引（５人）</t>
    <rPh sb="0" eb="4">
      <t>カクタンキュウイン</t>
    </rPh>
    <rPh sb="6" eb="7">
      <t>ニン</t>
    </rPh>
    <phoneticPr fontId="9"/>
  </si>
  <si>
    <t>喀痰吸引（２人）</t>
    <rPh sb="0" eb="4">
      <t>カクタンキュウイン</t>
    </rPh>
    <rPh sb="6" eb="7">
      <t>ニン</t>
    </rPh>
    <phoneticPr fontId="9"/>
  </si>
  <si>
    <t>〇〇市</t>
    <rPh sb="2" eb="3">
      <t>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</si>
</sst>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2"/>
      <name val="明朝"/>
      <family val="1"/>
      <charset val="128"/>
    </font>
    <font>
      <sz val="11"/>
      <color theme="1"/>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right/>
      <top/>
      <bottom/>
      <diagonal style="thin">
        <color auto="1"/>
      </diagonal>
    </border>
  </borders>
  <cellStyleXfs count="19">
    <xf numFmtId="0" fontId="0" fillId="0" borderId="0"/>
    <xf numFmtId="0" fontId="7" fillId="0" borderId="0">
      <alignment vertical="center"/>
    </xf>
    <xf numFmtId="0" fontId="10" fillId="0" borderId="0">
      <alignment vertical="center"/>
    </xf>
    <xf numFmtId="0" fontId="11" fillId="0" borderId="0"/>
    <xf numFmtId="38" fontId="11" fillId="0" borderId="0" applyFont="0" applyFill="0" applyBorder="0" applyAlignment="0" applyProtection="0"/>
    <xf numFmtId="38" fontId="7"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6" fillId="0" borderId="0">
      <alignment vertical="center"/>
    </xf>
    <xf numFmtId="0" fontId="12" fillId="0" borderId="0">
      <alignment vertical="center"/>
    </xf>
    <xf numFmtId="0" fontId="5" fillId="0" borderId="0">
      <alignment vertical="center"/>
    </xf>
    <xf numFmtId="0" fontId="13"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13" fillId="0" borderId="0" applyFont="0" applyFill="0" applyBorder="0" applyAlignment="0" applyProtection="0">
      <alignment vertical="center"/>
    </xf>
  </cellStyleXfs>
  <cellXfs count="16">
    <xf numFmtId="0" fontId="0" fillId="0" borderId="0" xfId="0"/>
    <xf numFmtId="0" fontId="2" fillId="0" borderId="0" xfId="14">
      <alignment vertical="center"/>
    </xf>
    <xf numFmtId="38" fontId="0" fillId="0" borderId="0" xfId="17" applyFont="1">
      <alignment vertical="center"/>
    </xf>
    <xf numFmtId="0" fontId="12" fillId="0" borderId="0" xfId="14" applyFont="1">
      <alignment vertical="center"/>
    </xf>
    <xf numFmtId="38" fontId="12" fillId="0" borderId="0" xfId="17" applyFont="1">
      <alignment vertical="center"/>
    </xf>
    <xf numFmtId="176" fontId="0" fillId="0" borderId="0" xfId="17" applyNumberFormat="1" applyFont="1">
      <alignment vertical="center"/>
    </xf>
    <xf numFmtId="176" fontId="12" fillId="0" borderId="0" xfId="17" applyNumberFormat="1" applyFont="1">
      <alignment vertical="center"/>
    </xf>
    <xf numFmtId="0" fontId="12" fillId="0" borderId="0" xfId="0" applyFont="1" applyAlignment="1">
      <alignment vertical="center"/>
    </xf>
    <xf numFmtId="38" fontId="12" fillId="0" borderId="0" xfId="18" applyFont="1">
      <alignment vertical="center"/>
    </xf>
    <xf numFmtId="0" fontId="1" fillId="0" borderId="0" xfId="0" applyFont="1" applyAlignment="1">
      <alignment vertical="center"/>
    </xf>
    <xf numFmtId="0" fontId="1" fillId="0" borderId="4" xfId="0" applyFont="1" applyBorder="1" applyAlignment="1">
      <alignment vertical="center"/>
    </xf>
    <xf numFmtId="38" fontId="1" fillId="0" borderId="0" xfId="0" applyNumberFormat="1" applyFont="1" applyAlignment="1">
      <alignment vertical="center"/>
    </xf>
    <xf numFmtId="176" fontId="1" fillId="0" borderId="0" xfId="0" applyNumberFormat="1" applyFont="1" applyAlignment="1">
      <alignment vertical="center"/>
    </xf>
    <xf numFmtId="0" fontId="1" fillId="2" borderId="2" xfId="14" applyFont="1" applyFill="1" applyBorder="1" applyAlignment="1">
      <alignment horizontal="center" vertical="center"/>
    </xf>
    <xf numFmtId="0" fontId="2" fillId="2" borderId="3" xfId="14" applyFill="1" applyBorder="1" applyAlignment="1">
      <alignment horizontal="center" vertical="center"/>
    </xf>
    <xf numFmtId="0" fontId="2" fillId="2" borderId="1" xfId="14" applyFill="1" applyBorder="1" applyAlignment="1">
      <alignment horizontal="center" vertical="center"/>
    </xf>
  </cellXfs>
  <cellStyles count="19">
    <cellStyle name="桁区切り" xfId="18" builtinId="6"/>
    <cellStyle name="桁区切り 2" xfId="5" xr:uid="{CB60C655-F628-44A0-8F02-B3E7E4D9608E}"/>
    <cellStyle name="桁区切り 2 2" xfId="7" xr:uid="{DDC82475-769C-44AA-A769-64AF48772047}"/>
    <cellStyle name="桁区切り 3" xfId="4" xr:uid="{19ED6968-BE94-4D4C-95C0-C20CE9D4CDDD}"/>
    <cellStyle name="桁区切り 4" xfId="17" xr:uid="{57E63423-DC0A-4BBE-ADE0-AB10D38E1074}"/>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4 2" xfId="14" xr:uid="{263139E7-908E-4D5A-AD53-5FFEFBB56511}"/>
    <cellStyle name="標準 2 5" xfId="13" xr:uid="{23C55EA0-A6D5-4383-97FC-2D4820F5FB62}"/>
    <cellStyle name="標準 2 5 2" xfId="16" xr:uid="{EB94A3DC-0450-414B-882F-23A24AD43CF3}"/>
    <cellStyle name="標準 3" xfId="8" xr:uid="{C8E7AEAB-5E6A-43B1-BB1F-2F36345BC0CF}"/>
    <cellStyle name="標準 3 2" xfId="11" xr:uid="{E5018C69-E627-4E65-B1C1-08CEC811550C}"/>
    <cellStyle name="標準 3 3" xfId="15" xr:uid="{4D07E070-B654-4A61-BA72-7C0309512E90}"/>
    <cellStyle name="標準 4" xfId="6" xr:uid="{30F8B418-409A-445A-B3CA-E59F767E2710}"/>
    <cellStyle name="標準 5" xfId="3" xr:uid="{E0AB25F6-F2C2-47C7-97BC-A78F1D54A71D}"/>
    <cellStyle name="標準 6" xfId="10" xr:uid="{673B197D-EA61-4EEB-BC9F-9A2D3EF85CE7}"/>
  </cellStyles>
  <dxfs count="29">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6" formatCode="#,##0;[Red]\-#,##0"/>
    </dxf>
    <dxf>
      <font>
        <b val="0"/>
        <i val="0"/>
        <strike val="0"/>
        <condense val="0"/>
        <extend val="0"/>
        <outline val="0"/>
        <shadow val="0"/>
        <u val="none"/>
        <vertAlign val="baseline"/>
        <sz val="11"/>
        <color theme="1"/>
        <name val="ＭＳ Ｐゴシック"/>
        <family val="2"/>
        <charset val="128"/>
        <scheme val="minor"/>
      </font>
      <numFmt numFmtId="176" formatCode="#,##0.0;[Red]\-#,##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76" formatCode="#,##0.0;[Red]\-#,##0.0"/>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3"/>
        <charset val="128"/>
        <scheme val="minor"/>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123266</xdr:colOff>
      <xdr:row>0</xdr:row>
      <xdr:rowOff>123266</xdr:rowOff>
    </xdr:from>
    <xdr:to>
      <xdr:col>32</xdr:col>
      <xdr:colOff>599889</xdr:colOff>
      <xdr:row>9</xdr:row>
      <xdr:rowOff>0</xdr:rowOff>
    </xdr:to>
    <xdr:sp macro="" textlink="">
      <xdr:nvSpPr>
        <xdr:cNvPr id="2" name="テキスト ボックス 1">
          <a:extLst>
            <a:ext uri="{FF2B5EF4-FFF2-40B4-BE49-F238E27FC236}">
              <a16:creationId xmlns:a16="http://schemas.microsoft.com/office/drawing/2014/main" id="{F338E509-2E36-4680-A71E-DD7E409EA873}"/>
            </a:ext>
          </a:extLst>
        </xdr:cNvPr>
        <xdr:cNvSpPr txBox="1"/>
      </xdr:nvSpPr>
      <xdr:spPr>
        <a:xfrm>
          <a:off x="10689666" y="123266"/>
          <a:ext cx="11043023" cy="29437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16</xdr:col>
      <xdr:colOff>112059</xdr:colOff>
      <xdr:row>9</xdr:row>
      <xdr:rowOff>0</xdr:rowOff>
    </xdr:from>
    <xdr:to>
      <xdr:col>35</xdr:col>
      <xdr:colOff>369794</xdr:colOff>
      <xdr:row>24</xdr:row>
      <xdr:rowOff>204107</xdr:rowOff>
    </xdr:to>
    <xdr:sp macro="" textlink="">
      <xdr:nvSpPr>
        <xdr:cNvPr id="3" name="テキスト ボックス 2">
          <a:extLst>
            <a:ext uri="{FF2B5EF4-FFF2-40B4-BE49-F238E27FC236}">
              <a16:creationId xmlns:a16="http://schemas.microsoft.com/office/drawing/2014/main" id="{F0EC1297-07E0-498B-9E73-0B1C89132654}"/>
            </a:ext>
          </a:extLst>
        </xdr:cNvPr>
        <xdr:cNvSpPr txBox="1"/>
      </xdr:nvSpPr>
      <xdr:spPr>
        <a:xfrm>
          <a:off x="10678459" y="3402853"/>
          <a:ext cx="12805335" cy="617385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・「対応する医療的ケア児数」は委託等により配置する看護師が対応する医療的ケア児の実人数を記入すること。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・「対応する医療的ケア」は委託等により配置する看護師が対応する医療的ケアの内容と延べ人数をそれぞれ記入すること。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ukushima-r\AppData\Local\Box\Box%20Edit\Documents\570cBrydzk+eQB4buJFppQ==\&#12304;&#35352;&#20837;&#20363;&#12305;&#21029;&#35352;&#65298;&#27096;&#24335;&#65297;&#21029;&#32025;&#65297;.xlsx" TargetMode="External"/><Relationship Id="rId1" Type="http://schemas.openxmlformats.org/officeDocument/2006/relationships/externalLinkPath" Target="/Users/fukushima-r/AppData/Local/Box/Box%20Edit/Documents/570cBrydzk+eQB4buJFppQ==/&#12304;&#35352;&#20837;&#20363;&#12305;&#21029;&#35352;&#65298;&#27096;&#24335;&#65297;&#21029;&#32025;&#652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２様式１別紙１　委託契約内容（医療的ケア看護職員））"/>
      <sheetName val="【記入例】別記２様式１別紙１"/>
    </sheet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BD59D7-10F9-4EFD-ABC8-96BE33A17CDB}" name="テーブル1" displayName="テーブル1" ref="B5:O10" totalsRowCount="1" headerRowDxfId="28">
  <autoFilter ref="B5:O9" xr:uid="{F254AB48-9B1B-45FC-B90F-84D1C5A389D4}"/>
  <tableColumns count="14">
    <tableColumn id="2" xr3:uid="{C2296669-1D20-4D94-ACD1-A581BD1FF59D}" name="委託先の名称" dataDxfId="27" totalsRowDxfId="26"/>
    <tableColumn id="3" xr3:uid="{9C3F6399-134C-4646-9B75-D8C9C5546BFC}" name="委託先類型" dataDxfId="25" totalsRowDxfId="24"/>
    <tableColumn id="4" xr3:uid="{171CD948-F430-4654-BAD6-5FAF6E8AA992}" name="その他の内容" dataDxfId="23" totalsRowDxfId="22"/>
    <tableColumn id="5" xr3:uid="{94CACD42-4EAE-4A24-97A0-39B1F32C09AC}" name="契約金額" totalsRowFunction="sum" dataDxfId="21" totalsRowDxfId="20"/>
    <tableColumn id="6" xr3:uid="{997BD9B3-E4E3-411F-B98E-48A78CCCF7D6}" name="総勤務時間" totalsRowFunction="sum" dataDxfId="19" totalsRowDxfId="18"/>
    <tableColumn id="7" xr3:uid="{3731695D-7426-4373-869C-D9003E385AD6}" name="１時間当たりの経費" totalsRowFunction="custom" dataDxfId="17" totalsRowDxfId="16">
      <calculatedColumnFormula>IFERROR([1]!テーブル1[[#This Row],[契約金額]]/[1]!テーブル1[[#This Row],[総勤務時間]],"")</calculatedColumnFormula>
      <totalsRowFormula>IFERROR(テーブル1[[#Totals],[契約金額]]/テーブル1[[#Totals],[総勤務時間]],"")</totalsRowFormula>
    </tableColumn>
    <tableColumn id="1" xr3:uid="{9B29758E-14D1-4D51-BDCE-68ECF73446CB}" name="医療的ケア看護職員の数" totalsRowFunction="sum" dataDxfId="15" totalsRowDxfId="14"/>
    <tableColumn id="10" xr3:uid="{7A8D6659-D71D-4DD4-A787-882AD61F754B}" name="対応する医療的ケア（医療的ケア児の延べ数）" dataDxfId="13" totalsRowDxfId="12"/>
    <tableColumn id="8" xr3:uid="{C81BCC88-19E0-435C-8F1B-539B1D5DD94C}" name="対応する医療的ケア児数" totalsRowFunction="sum" dataDxfId="11" totalsRowDxfId="10"/>
    <tableColumn id="12" xr3:uid="{2759BF99-6841-437C-85A0-A5D7FB446072}" name="学校生活" totalsRowFunction="sum" dataDxfId="9" totalsRowDxfId="8"/>
    <tableColumn id="13" xr3:uid="{915A3899-413C-4990-8124-CE07E07D812A}" name="登下校" totalsRowFunction="sum" dataDxfId="7" totalsRowDxfId="6"/>
    <tableColumn id="14" xr3:uid="{FC0AA2F3-6B16-464A-8CAC-90840B284457}" name="校外学習（泊無し）" totalsRowFunction="sum" dataDxfId="5" totalsRowDxfId="4"/>
    <tableColumn id="15" xr3:uid="{B24DF8EC-D59A-40D6-B54A-52EAAC670858}" name="校外学習（泊を伴う）" totalsRowFunction="sum" dataDxfId="3" totalsRowDxfId="2"/>
    <tableColumn id="11" xr3:uid="{3F92C98F-2A9D-4DF9-9174-A290A2BEF720}" name="その他" totalsRowFunction="sum"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43A8-0EFA-40B5-B089-6298617D9B30}">
  <sheetPr>
    <pageSetUpPr fitToPage="1"/>
  </sheetPr>
  <dimension ref="B1:Q10"/>
  <sheetViews>
    <sheetView tabSelected="1" view="pageBreakPreview" zoomScale="85" zoomScaleNormal="85" zoomScaleSheetLayoutView="85" workbookViewId="0">
      <selection activeCell="M3" sqref="M3:O3"/>
    </sheetView>
  </sheetViews>
  <sheetFormatPr defaultColWidth="8.75" defaultRowHeight="13.5"/>
  <cols>
    <col min="1" max="1" width="3" style="1" customWidth="1"/>
    <col min="2" max="2" width="17.5" style="1" customWidth="1"/>
    <col min="3" max="3" width="23.25" style="1" bestFit="1" customWidth="1"/>
    <col min="4" max="4" width="16.5" style="1" bestFit="1" customWidth="1"/>
    <col min="5" max="5" width="12" style="2" bestFit="1" customWidth="1"/>
    <col min="6" max="6" width="14.5" style="5" bestFit="1" customWidth="1"/>
    <col min="7" max="7" width="21.25" style="2" customWidth="1"/>
    <col min="8" max="8" width="27.25" style="2" bestFit="1" customWidth="1"/>
    <col min="9" max="9" width="43.5" style="1" bestFit="1" customWidth="1"/>
    <col min="10" max="10" width="25.125" style="1" bestFit="1" customWidth="1"/>
    <col min="11" max="11" width="12.25" style="1" bestFit="1" customWidth="1"/>
    <col min="12" max="12" width="10.5" style="1" bestFit="1" customWidth="1"/>
    <col min="13" max="14" width="22.875" style="1" bestFit="1" customWidth="1"/>
    <col min="15" max="15" width="10.5" style="1" bestFit="1" customWidth="1"/>
    <col min="16" max="16" width="3.5" style="1" customWidth="1"/>
    <col min="17" max="16384" width="8.75" style="1"/>
  </cols>
  <sheetData>
    <row r="1" spans="2:17">
      <c r="B1" s="1" t="s">
        <v>1</v>
      </c>
    </row>
    <row r="3" spans="2:17" ht="34.5" customHeight="1">
      <c r="M3" s="13" t="s">
        <v>24</v>
      </c>
      <c r="N3" s="14"/>
      <c r="O3" s="15"/>
    </row>
    <row r="5" spans="2:17">
      <c r="B5" s="3" t="s">
        <v>2</v>
      </c>
      <c r="C5" s="3" t="s">
        <v>3</v>
      </c>
      <c r="D5" s="3" t="s">
        <v>4</v>
      </c>
      <c r="E5" s="4" t="s">
        <v>5</v>
      </c>
      <c r="F5" s="6" t="s">
        <v>6</v>
      </c>
      <c r="G5" s="4" t="s">
        <v>7</v>
      </c>
      <c r="H5" s="4" t="s">
        <v>8</v>
      </c>
      <c r="I5" s="3" t="s">
        <v>9</v>
      </c>
      <c r="J5" s="3" t="s">
        <v>10</v>
      </c>
      <c r="K5" s="3" t="s">
        <v>11</v>
      </c>
      <c r="L5" s="3" t="s">
        <v>12</v>
      </c>
      <c r="M5" s="3" t="s">
        <v>13</v>
      </c>
      <c r="N5" s="3" t="s">
        <v>14</v>
      </c>
      <c r="O5" s="3" t="s">
        <v>0</v>
      </c>
      <c r="P5" s="3"/>
      <c r="Q5" s="3"/>
    </row>
    <row r="6" spans="2:17">
      <c r="B6" s="7" t="s">
        <v>15</v>
      </c>
      <c r="C6" s="7" t="s">
        <v>16</v>
      </c>
      <c r="D6" s="7"/>
      <c r="E6" s="8">
        <v>500000</v>
      </c>
      <c r="F6" s="8">
        <v>160</v>
      </c>
      <c r="G6" s="8">
        <v>3125</v>
      </c>
      <c r="H6" s="8">
        <v>3</v>
      </c>
      <c r="I6" s="7" t="s">
        <v>17</v>
      </c>
      <c r="J6" s="7">
        <v>10</v>
      </c>
      <c r="K6" s="7">
        <v>10</v>
      </c>
      <c r="L6" s="7">
        <v>3</v>
      </c>
      <c r="M6" s="7"/>
      <c r="N6" s="7"/>
      <c r="O6" s="7"/>
      <c r="P6" s="3"/>
      <c r="Q6" s="3"/>
    </row>
    <row r="7" spans="2:17">
      <c r="B7" s="7" t="s">
        <v>18</v>
      </c>
      <c r="C7" s="7" t="s">
        <v>19</v>
      </c>
      <c r="D7" s="7"/>
      <c r="E7" s="8">
        <v>300000</v>
      </c>
      <c r="F7" s="8">
        <v>100</v>
      </c>
      <c r="G7" s="8">
        <v>3000</v>
      </c>
      <c r="H7" s="8">
        <v>2</v>
      </c>
      <c r="I7" s="7" t="s">
        <v>20</v>
      </c>
      <c r="J7" s="7">
        <v>2</v>
      </c>
      <c r="K7" s="7">
        <v>2</v>
      </c>
      <c r="L7" s="7"/>
      <c r="M7" s="7"/>
      <c r="N7" s="7"/>
      <c r="O7" s="7"/>
      <c r="P7" s="3"/>
      <c r="Q7" s="3"/>
    </row>
    <row r="8" spans="2:17">
      <c r="B8" s="7" t="s">
        <v>21</v>
      </c>
      <c r="C8" s="7" t="s">
        <v>16</v>
      </c>
      <c r="D8" s="7"/>
      <c r="E8" s="8">
        <v>2400000</v>
      </c>
      <c r="F8" s="8">
        <v>600</v>
      </c>
      <c r="G8" s="8">
        <v>4000</v>
      </c>
      <c r="H8" s="8">
        <v>2</v>
      </c>
      <c r="I8" s="7" t="s">
        <v>22</v>
      </c>
      <c r="J8" s="7">
        <v>5</v>
      </c>
      <c r="K8" s="7">
        <v>5</v>
      </c>
      <c r="L8" s="7"/>
      <c r="M8" s="7"/>
      <c r="N8" s="7"/>
      <c r="O8" s="7"/>
      <c r="P8" s="3"/>
      <c r="Q8" s="3"/>
    </row>
    <row r="9" spans="2:17">
      <c r="B9" s="7" t="s">
        <v>21</v>
      </c>
      <c r="C9" s="7" t="s">
        <v>16</v>
      </c>
      <c r="D9" s="7"/>
      <c r="E9" s="8">
        <v>1300000</v>
      </c>
      <c r="F9" s="8">
        <v>250</v>
      </c>
      <c r="G9" s="8">
        <v>5200</v>
      </c>
      <c r="H9" s="8">
        <v>2</v>
      </c>
      <c r="I9" s="7" t="s">
        <v>23</v>
      </c>
      <c r="J9" s="7">
        <v>2</v>
      </c>
      <c r="K9" s="7"/>
      <c r="L9" s="7"/>
      <c r="M9" s="7"/>
      <c r="N9" s="7">
        <v>2</v>
      </c>
      <c r="O9" s="7"/>
      <c r="P9" s="3"/>
      <c r="Q9" s="3"/>
    </row>
    <row r="10" spans="2:17">
      <c r="B10" s="10"/>
      <c r="C10" s="10"/>
      <c r="D10" s="10"/>
      <c r="E10" s="11">
        <f>SUBTOTAL(109,テーブル1[契約金額])</f>
        <v>4500000</v>
      </c>
      <c r="F10" s="12">
        <f>SUBTOTAL(109,テーブル1[総勤務時間])</f>
        <v>1110</v>
      </c>
      <c r="G10" s="11">
        <f>IFERROR(テーブル1[[#Totals],[契約金額]]/テーブル1[[#Totals],[総勤務時間]],"")</f>
        <v>4054.0540540540542</v>
      </c>
      <c r="H10" s="11">
        <f>SUBTOTAL(109,テーブル1[医療的ケア看護職員の数])</f>
        <v>9</v>
      </c>
      <c r="I10" s="10"/>
      <c r="J10" s="9">
        <f>SUBTOTAL(109,テーブル1[対応する医療的ケア児数])</f>
        <v>19</v>
      </c>
      <c r="K10" s="9">
        <f>SUBTOTAL(109,テーブル1[学校生活])</f>
        <v>17</v>
      </c>
      <c r="L10" s="9">
        <f>SUBTOTAL(109,テーブル1[登下校])</f>
        <v>3</v>
      </c>
      <c r="M10" s="9">
        <f>SUBTOTAL(109,テーブル1[校外学習（泊無し）])</f>
        <v>0</v>
      </c>
      <c r="N10" s="9">
        <f>SUBTOTAL(109,テーブル1[校外学習（泊を伴う）])</f>
        <v>2</v>
      </c>
      <c r="O10" s="9">
        <f>SUBTOTAL(109,テーブル1[その他])</f>
        <v>0</v>
      </c>
    </row>
  </sheetData>
  <sheetProtection selectLockedCells="1"/>
  <mergeCells count="1">
    <mergeCell ref="M3:O3"/>
  </mergeCells>
  <phoneticPr fontId="8"/>
  <dataValidations count="1">
    <dataValidation type="list" allowBlank="1" showInputMessage="1" showErrorMessage="1" sqref="C6:C9" xr:uid="{C3CE32A6-FE46-477B-BD1B-51669DAAD84C}">
      <formula1>"医療機関,訪問看護ステーション,その他"</formula1>
    </dataValidation>
  </dataValidations>
  <pageMargins left="0.7" right="0.7" top="0.75" bottom="0.75" header="0.3" footer="0.3"/>
  <pageSetup paperSize="9" scale="46" fitToHeight="0" orientation="landscape" r:id="rId1"/>
  <headerFooter>
    <oddHeader>&amp;L【機密性○（取扱制限）】</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（別記２様式１別紙１　委託契約内容（医療的ケア看護職員 ））</vt:lpstr>
      <vt:lpstr>'（別記２様式１別紙１　委託契約内容（医療的ケア看護職員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2012-08-24T00:51:46Z</dcterms:created>
  <dcterms:modified xsi:type="dcterms:W3CDTF">2026-02-19T00:02:43Z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