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X:\助成係\★幼稚園の教育体制支援事業\82_R4実績報告依頼（4月～12月分）\02 施行\01 ホームページ\掲載文書\"/>
    </mc:Choice>
  </mc:AlternateContent>
  <bookViews>
    <workbookView xWindow="-120" yWindow="-120" windowWidth="29040" windowHeight="15840" tabRatio="723"/>
  </bookViews>
  <sheets>
    <sheet name="総括表" sheetId="3" r:id="rId1"/>
    <sheet name="交付申請額（上限額）の算定" sheetId="5" r:id="rId2"/>
    <sheet name="計画書・報告書" sheetId="2" r:id="rId3"/>
    <sheet name="チェックリスト（申請時）" sheetId="1" r:id="rId4"/>
    <sheet name="チェックリスト（実績報告時）" sheetId="4" r:id="rId5"/>
    <sheet name="額の算定" sheetId="7" r:id="rId6"/>
    <sheet name="総括表（様式貼付用）" sheetId="6" r:id="rId7"/>
  </sheets>
  <definedNames>
    <definedName name="_xlnm.Print_Area" localSheetId="4">'チェックリスト（実績報告時）'!$A$1:$I$25</definedName>
    <definedName name="_xlnm.Print_Area" localSheetId="3">'チェックリスト（申請時）'!$A$1:$I$24</definedName>
    <definedName name="_xlnm.Print_Area" localSheetId="5">額の算定!$A$1:$K$25</definedName>
    <definedName name="_xlnm.Print_Area" localSheetId="2">計画書・報告書!$A$2:$CB$119</definedName>
    <definedName name="_xlnm.Print_Area" localSheetId="0">総括表!$A$1:$T$20</definedName>
    <definedName name="_xlnm.Print_Titles" localSheetId="2">計画書・報告書!$A:$F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 i="5" l="1"/>
  <c r="N118" i="2" l="1"/>
  <c r="BV113" i="2" l="1"/>
  <c r="BZ113" i="2" s="1"/>
  <c r="BT113" i="2"/>
  <c r="BZ112" i="2"/>
  <c r="BV112" i="2"/>
  <c r="BT112" i="2"/>
  <c r="BV111" i="2"/>
  <c r="BZ111" i="2" s="1"/>
  <c r="BT111" i="2"/>
  <c r="BV110" i="2"/>
  <c r="BZ110" i="2" s="1"/>
  <c r="BT110" i="2"/>
  <c r="BV109" i="2"/>
  <c r="BZ109" i="2" s="1"/>
  <c r="BT109" i="2"/>
  <c r="BZ108" i="2"/>
  <c r="BV108" i="2"/>
  <c r="BT108" i="2"/>
  <c r="BV107" i="2"/>
  <c r="BZ107" i="2" s="1"/>
  <c r="BT107" i="2"/>
  <c r="BV106" i="2"/>
  <c r="BZ106" i="2" s="1"/>
  <c r="BT106" i="2"/>
  <c r="BV105" i="2"/>
  <c r="BZ105" i="2" s="1"/>
  <c r="BT105" i="2"/>
  <c r="BZ104" i="2"/>
  <c r="BV104" i="2"/>
  <c r="BT104" i="2"/>
  <c r="BV103" i="2"/>
  <c r="BZ103" i="2" s="1"/>
  <c r="BT103" i="2"/>
  <c r="BV102" i="2"/>
  <c r="BZ102" i="2" s="1"/>
  <c r="BT102" i="2"/>
  <c r="BV101" i="2"/>
  <c r="BZ101" i="2" s="1"/>
  <c r="BT101" i="2"/>
  <c r="BZ100" i="2"/>
  <c r="BV100" i="2"/>
  <c r="BT100" i="2"/>
  <c r="BV99" i="2"/>
  <c r="BZ99" i="2" s="1"/>
  <c r="BT99" i="2"/>
  <c r="BV98" i="2"/>
  <c r="BZ98" i="2" s="1"/>
  <c r="BT98" i="2"/>
  <c r="BV97" i="2"/>
  <c r="BZ97" i="2" s="1"/>
  <c r="BT97" i="2"/>
  <c r="BZ96" i="2"/>
  <c r="BV96" i="2"/>
  <c r="BT96" i="2"/>
  <c r="BV95" i="2"/>
  <c r="BZ95" i="2" s="1"/>
  <c r="BT95" i="2"/>
  <c r="BV94" i="2"/>
  <c r="BZ94" i="2" s="1"/>
  <c r="BT94" i="2"/>
  <c r="BV93" i="2"/>
  <c r="BZ93" i="2" s="1"/>
  <c r="BT93" i="2"/>
  <c r="BZ92" i="2"/>
  <c r="BV92" i="2"/>
  <c r="BT92" i="2"/>
  <c r="BV91" i="2"/>
  <c r="BZ91" i="2" s="1"/>
  <c r="BT91" i="2"/>
  <c r="BV90" i="2"/>
  <c r="BZ90" i="2" s="1"/>
  <c r="BT90" i="2"/>
  <c r="BV89" i="2"/>
  <c r="BZ89" i="2" s="1"/>
  <c r="BT89" i="2"/>
  <c r="BZ88" i="2"/>
  <c r="BV88" i="2"/>
  <c r="BT88" i="2"/>
  <c r="BV87" i="2"/>
  <c r="BZ87" i="2" s="1"/>
  <c r="BT87" i="2"/>
  <c r="BV86" i="2"/>
  <c r="BZ86" i="2" s="1"/>
  <c r="BT86" i="2"/>
  <c r="BV85" i="2"/>
  <c r="BZ85" i="2" s="1"/>
  <c r="BT85" i="2"/>
  <c r="BZ84" i="2"/>
  <c r="BV84" i="2"/>
  <c r="BT84" i="2"/>
  <c r="BV83" i="2"/>
  <c r="BZ83" i="2" s="1"/>
  <c r="BT83" i="2"/>
  <c r="BV82" i="2"/>
  <c r="BZ82" i="2" s="1"/>
  <c r="BT82" i="2"/>
  <c r="BV81" i="2"/>
  <c r="BZ81" i="2" s="1"/>
  <c r="BT81" i="2"/>
  <c r="BZ80" i="2"/>
  <c r="BV80" i="2"/>
  <c r="BT80" i="2"/>
  <c r="BV79" i="2"/>
  <c r="BZ79" i="2" s="1"/>
  <c r="BT79" i="2"/>
  <c r="BV78" i="2"/>
  <c r="BZ78" i="2" s="1"/>
  <c r="BT78" i="2"/>
  <c r="BV77" i="2"/>
  <c r="BZ77" i="2" s="1"/>
  <c r="BT77" i="2"/>
  <c r="BZ76" i="2"/>
  <c r="BV76" i="2"/>
  <c r="BT76" i="2"/>
  <c r="BV75" i="2"/>
  <c r="BZ75" i="2" s="1"/>
  <c r="BT75" i="2"/>
  <c r="BV74" i="2"/>
  <c r="BZ74" i="2" s="1"/>
  <c r="BT74" i="2"/>
  <c r="BV73" i="2"/>
  <c r="BZ73" i="2" s="1"/>
  <c r="BT73" i="2"/>
  <c r="BZ72" i="2"/>
  <c r="BV72" i="2"/>
  <c r="BT72" i="2"/>
  <c r="BV71" i="2"/>
  <c r="BZ71" i="2" s="1"/>
  <c r="BT71" i="2"/>
  <c r="BV70" i="2"/>
  <c r="BZ70" i="2" s="1"/>
  <c r="BT70" i="2"/>
  <c r="BV69" i="2"/>
  <c r="BZ69" i="2" s="1"/>
  <c r="BT69" i="2"/>
  <c r="BZ68" i="2"/>
  <c r="BV68" i="2"/>
  <c r="BT68" i="2"/>
  <c r="BV67" i="2"/>
  <c r="BZ67" i="2" s="1"/>
  <c r="BT67" i="2"/>
  <c r="BV66" i="2"/>
  <c r="BZ66" i="2" s="1"/>
  <c r="BT66" i="2"/>
  <c r="BV65" i="2"/>
  <c r="BZ65" i="2" s="1"/>
  <c r="BT65" i="2"/>
  <c r="BZ64" i="2"/>
  <c r="BV64" i="2"/>
  <c r="BT64" i="2"/>
  <c r="BV63" i="2"/>
  <c r="BZ63" i="2" s="1"/>
  <c r="BT63" i="2"/>
  <c r="BV62" i="2"/>
  <c r="BZ62" i="2" s="1"/>
  <c r="BT62" i="2"/>
  <c r="BV61" i="2"/>
  <c r="BZ61" i="2" s="1"/>
  <c r="BT61" i="2"/>
  <c r="BZ60" i="2"/>
  <c r="BV60" i="2"/>
  <c r="BT60" i="2"/>
  <c r="BV59" i="2"/>
  <c r="BZ59" i="2" s="1"/>
  <c r="BT59" i="2"/>
  <c r="BV58" i="2"/>
  <c r="BZ58" i="2" s="1"/>
  <c r="BT58" i="2"/>
  <c r="BZ57" i="2"/>
  <c r="BV57" i="2"/>
  <c r="BT57" i="2"/>
  <c r="BZ56" i="2"/>
  <c r="BV56" i="2"/>
  <c r="BT56" i="2"/>
  <c r="BV55" i="2"/>
  <c r="BZ55" i="2" s="1"/>
  <c r="BT55" i="2"/>
  <c r="BV54" i="2"/>
  <c r="BZ54" i="2" s="1"/>
  <c r="BT54" i="2"/>
  <c r="BZ53" i="2"/>
  <c r="BV53" i="2"/>
  <c r="BT53" i="2"/>
  <c r="BZ52" i="2"/>
  <c r="BV52" i="2"/>
  <c r="BT52" i="2"/>
  <c r="BV51" i="2"/>
  <c r="BZ51" i="2" s="1"/>
  <c r="BT51" i="2"/>
  <c r="BV50" i="2"/>
  <c r="BZ50" i="2" s="1"/>
  <c r="BT50" i="2"/>
  <c r="BZ49" i="2"/>
  <c r="BV49" i="2"/>
  <c r="BT49" i="2"/>
  <c r="BZ48" i="2"/>
  <c r="BV48" i="2"/>
  <c r="BT48" i="2"/>
  <c r="BV47" i="2"/>
  <c r="BZ47" i="2" s="1"/>
  <c r="BT47" i="2"/>
  <c r="BV46" i="2"/>
  <c r="BZ46" i="2" s="1"/>
  <c r="BT46" i="2"/>
  <c r="BZ45" i="2"/>
  <c r="BV45" i="2"/>
  <c r="BT45" i="2"/>
  <c r="BZ44" i="2"/>
  <c r="BV44" i="2"/>
  <c r="BT44" i="2"/>
  <c r="BV43" i="2"/>
  <c r="BZ43" i="2" s="1"/>
  <c r="BT43" i="2"/>
  <c r="BV42" i="2"/>
  <c r="BZ42" i="2" s="1"/>
  <c r="BT42" i="2"/>
  <c r="BZ41" i="2"/>
  <c r="BV41" i="2"/>
  <c r="BT41" i="2"/>
  <c r="BZ40" i="2"/>
  <c r="BV40" i="2"/>
  <c r="BT40" i="2"/>
  <c r="BV39" i="2"/>
  <c r="BZ39" i="2" s="1"/>
  <c r="BT39" i="2"/>
  <c r="BV38" i="2"/>
  <c r="BZ38" i="2" s="1"/>
  <c r="BT38" i="2"/>
  <c r="BZ37" i="2"/>
  <c r="BV37" i="2"/>
  <c r="BT37" i="2"/>
  <c r="BZ36" i="2"/>
  <c r="BV36" i="2"/>
  <c r="BT36" i="2"/>
  <c r="BV35" i="2"/>
  <c r="BZ35" i="2" s="1"/>
  <c r="BT35" i="2"/>
  <c r="BV34" i="2"/>
  <c r="BZ34" i="2" s="1"/>
  <c r="BT34" i="2"/>
  <c r="BZ33" i="2"/>
  <c r="BV33" i="2"/>
  <c r="BT33" i="2"/>
  <c r="BZ32" i="2"/>
  <c r="BV32" i="2"/>
  <c r="BT32" i="2"/>
  <c r="BV31" i="2"/>
  <c r="BZ31" i="2" s="1"/>
  <c r="BT31" i="2"/>
  <c r="BV30" i="2"/>
  <c r="BZ30" i="2" s="1"/>
  <c r="BT30" i="2"/>
  <c r="BZ29" i="2"/>
  <c r="BV29" i="2"/>
  <c r="BT29" i="2"/>
  <c r="BZ28" i="2"/>
  <c r="BV28" i="2"/>
  <c r="BT28" i="2"/>
  <c r="BV27" i="2"/>
  <c r="BZ27" i="2" s="1"/>
  <c r="BT27" i="2"/>
  <c r="BV26" i="2"/>
  <c r="BZ26" i="2" s="1"/>
  <c r="BT26" i="2"/>
  <c r="BV25" i="2"/>
  <c r="BZ25" i="2" s="1"/>
  <c r="BT25" i="2"/>
  <c r="BZ24" i="2"/>
  <c r="BV24" i="2"/>
  <c r="BT24" i="2"/>
  <c r="BV23" i="2"/>
  <c r="BZ23" i="2" s="1"/>
  <c r="BT23" i="2"/>
  <c r="BV22" i="2"/>
  <c r="BZ22" i="2" s="1"/>
  <c r="BT22" i="2"/>
  <c r="BV21" i="2"/>
  <c r="BZ21" i="2" s="1"/>
  <c r="BT21" i="2"/>
  <c r="BZ20" i="2"/>
  <c r="BV20" i="2"/>
  <c r="BT20" i="2"/>
  <c r="BV19" i="2"/>
  <c r="BZ19" i="2" s="1"/>
  <c r="BT19" i="2"/>
  <c r="BV18" i="2"/>
  <c r="BZ18" i="2" s="1"/>
  <c r="BT18" i="2"/>
  <c r="BV17" i="2"/>
  <c r="BZ17" i="2" s="1"/>
  <c r="BT17" i="2"/>
  <c r="BZ16" i="2"/>
  <c r="BV16" i="2"/>
  <c r="BT16" i="2"/>
  <c r="BV15" i="2"/>
  <c r="BZ15" i="2" s="1"/>
  <c r="BT15" i="2"/>
  <c r="BV14" i="2"/>
  <c r="BZ14" i="2" s="1"/>
  <c r="BT14" i="2"/>
  <c r="BV13" i="2"/>
  <c r="BZ13" i="2" s="1"/>
  <c r="BT13" i="2"/>
  <c r="BZ12" i="2"/>
  <c r="BV12" i="2"/>
  <c r="BT12" i="2"/>
  <c r="BM113" i="2"/>
  <c r="BQ113" i="2" s="1"/>
  <c r="BK113" i="2"/>
  <c r="BQ112" i="2"/>
  <c r="BM112" i="2"/>
  <c r="BK112" i="2"/>
  <c r="BM111" i="2"/>
  <c r="BQ111" i="2" s="1"/>
  <c r="BK111" i="2"/>
  <c r="BM110" i="2"/>
  <c r="BQ110" i="2" s="1"/>
  <c r="BK110" i="2"/>
  <c r="BM109" i="2"/>
  <c r="BQ109" i="2" s="1"/>
  <c r="BK109" i="2"/>
  <c r="BQ108" i="2"/>
  <c r="BM108" i="2"/>
  <c r="BK108" i="2"/>
  <c r="BM107" i="2"/>
  <c r="BQ107" i="2" s="1"/>
  <c r="BK107" i="2"/>
  <c r="BM106" i="2"/>
  <c r="BQ106" i="2" s="1"/>
  <c r="BK106" i="2"/>
  <c r="BM105" i="2"/>
  <c r="BQ105" i="2" s="1"/>
  <c r="BK105" i="2"/>
  <c r="BQ104" i="2"/>
  <c r="BM104" i="2"/>
  <c r="BK104" i="2"/>
  <c r="BM103" i="2"/>
  <c r="BQ103" i="2" s="1"/>
  <c r="BK103" i="2"/>
  <c r="BM102" i="2"/>
  <c r="BQ102" i="2" s="1"/>
  <c r="BK102" i="2"/>
  <c r="BM101" i="2"/>
  <c r="BQ101" i="2" s="1"/>
  <c r="BK101" i="2"/>
  <c r="BQ100" i="2"/>
  <c r="BM100" i="2"/>
  <c r="BK100" i="2"/>
  <c r="BM99" i="2"/>
  <c r="BQ99" i="2" s="1"/>
  <c r="BK99" i="2"/>
  <c r="BM98" i="2"/>
  <c r="BQ98" i="2" s="1"/>
  <c r="BK98" i="2"/>
  <c r="BQ97" i="2"/>
  <c r="BM97" i="2"/>
  <c r="BK97" i="2"/>
  <c r="BQ96" i="2"/>
  <c r="BM96" i="2"/>
  <c r="BK96" i="2"/>
  <c r="BM95" i="2"/>
  <c r="BQ95" i="2" s="1"/>
  <c r="BK95" i="2"/>
  <c r="BM94" i="2"/>
  <c r="BQ94" i="2" s="1"/>
  <c r="BK94" i="2"/>
  <c r="BQ93" i="2"/>
  <c r="BM93" i="2"/>
  <c r="BK93" i="2"/>
  <c r="BQ92" i="2"/>
  <c r="BM92" i="2"/>
  <c r="BK92" i="2"/>
  <c r="BM91" i="2"/>
  <c r="BQ91" i="2" s="1"/>
  <c r="BK91" i="2"/>
  <c r="BM90" i="2"/>
  <c r="BQ90" i="2" s="1"/>
  <c r="BK90" i="2"/>
  <c r="BQ89" i="2"/>
  <c r="BM89" i="2"/>
  <c r="BK89" i="2"/>
  <c r="BQ88" i="2"/>
  <c r="BM88" i="2"/>
  <c r="BK88" i="2"/>
  <c r="BM87" i="2"/>
  <c r="BQ87" i="2" s="1"/>
  <c r="BK87" i="2"/>
  <c r="BM86" i="2"/>
  <c r="BQ86" i="2" s="1"/>
  <c r="BK86" i="2"/>
  <c r="BQ85" i="2"/>
  <c r="BM85" i="2"/>
  <c r="BK85" i="2"/>
  <c r="BQ84" i="2"/>
  <c r="BM84" i="2"/>
  <c r="BK84" i="2"/>
  <c r="BM83" i="2"/>
  <c r="BQ83" i="2" s="1"/>
  <c r="BK83" i="2"/>
  <c r="BM82" i="2"/>
  <c r="BQ82" i="2" s="1"/>
  <c r="BK82" i="2"/>
  <c r="BQ81" i="2"/>
  <c r="BM81" i="2"/>
  <c r="BK81" i="2"/>
  <c r="BQ80" i="2"/>
  <c r="BM80" i="2"/>
  <c r="BK80" i="2"/>
  <c r="BM79" i="2"/>
  <c r="BQ79" i="2" s="1"/>
  <c r="BK79" i="2"/>
  <c r="BM78" i="2"/>
  <c r="BQ78" i="2" s="1"/>
  <c r="BK78" i="2"/>
  <c r="BQ77" i="2"/>
  <c r="BM77" i="2"/>
  <c r="BK77" i="2"/>
  <c r="BQ76" i="2"/>
  <c r="BM76" i="2"/>
  <c r="BK76" i="2"/>
  <c r="BM75" i="2"/>
  <c r="BQ75" i="2" s="1"/>
  <c r="BK75" i="2"/>
  <c r="BM74" i="2"/>
  <c r="BQ74" i="2" s="1"/>
  <c r="BK74" i="2"/>
  <c r="BQ73" i="2"/>
  <c r="BM73" i="2"/>
  <c r="BK73" i="2"/>
  <c r="BQ72" i="2"/>
  <c r="BM72" i="2"/>
  <c r="BK72" i="2"/>
  <c r="BM71" i="2"/>
  <c r="BQ71" i="2" s="1"/>
  <c r="BK71" i="2"/>
  <c r="BM70" i="2"/>
  <c r="BQ70" i="2" s="1"/>
  <c r="BK70" i="2"/>
  <c r="BQ69" i="2"/>
  <c r="BM69" i="2"/>
  <c r="BK69" i="2"/>
  <c r="BQ68" i="2"/>
  <c r="BM68" i="2"/>
  <c r="BK68" i="2"/>
  <c r="BM67" i="2"/>
  <c r="BQ67" i="2" s="1"/>
  <c r="BK67" i="2"/>
  <c r="BM66" i="2"/>
  <c r="BQ66" i="2" s="1"/>
  <c r="BK66" i="2"/>
  <c r="BQ65" i="2"/>
  <c r="BM65" i="2"/>
  <c r="BK65" i="2"/>
  <c r="BQ64" i="2"/>
  <c r="BM64" i="2"/>
  <c r="BK64" i="2"/>
  <c r="BM63" i="2"/>
  <c r="BQ63" i="2" s="1"/>
  <c r="BK63" i="2"/>
  <c r="BM62" i="2"/>
  <c r="BQ62" i="2" s="1"/>
  <c r="BK62" i="2"/>
  <c r="BQ61" i="2"/>
  <c r="BM61" i="2"/>
  <c r="BK61" i="2"/>
  <c r="BQ60" i="2"/>
  <c r="BM60" i="2"/>
  <c r="BK60" i="2"/>
  <c r="BM59" i="2"/>
  <c r="BQ59" i="2" s="1"/>
  <c r="BK59" i="2"/>
  <c r="BM58" i="2"/>
  <c r="BQ58" i="2" s="1"/>
  <c r="BK58" i="2"/>
  <c r="BQ57" i="2"/>
  <c r="BM57" i="2"/>
  <c r="BK57" i="2"/>
  <c r="BQ56" i="2"/>
  <c r="BM56" i="2"/>
  <c r="BK56" i="2"/>
  <c r="BM55" i="2"/>
  <c r="BQ55" i="2" s="1"/>
  <c r="BK55" i="2"/>
  <c r="BM54" i="2"/>
  <c r="BQ54" i="2" s="1"/>
  <c r="BK54" i="2"/>
  <c r="BQ53" i="2"/>
  <c r="BM53" i="2"/>
  <c r="BK53" i="2"/>
  <c r="BQ52" i="2"/>
  <c r="BM52" i="2"/>
  <c r="BK52" i="2"/>
  <c r="BM51" i="2"/>
  <c r="BQ51" i="2" s="1"/>
  <c r="BK51" i="2"/>
  <c r="BM50" i="2"/>
  <c r="BQ50" i="2" s="1"/>
  <c r="BK50" i="2"/>
  <c r="BQ49" i="2"/>
  <c r="BM49" i="2"/>
  <c r="BK49" i="2"/>
  <c r="BQ48" i="2"/>
  <c r="BM48" i="2"/>
  <c r="BK48" i="2"/>
  <c r="BM47" i="2"/>
  <c r="BQ47" i="2" s="1"/>
  <c r="BK47" i="2"/>
  <c r="BM46" i="2"/>
  <c r="BQ46" i="2" s="1"/>
  <c r="BK46" i="2"/>
  <c r="BQ45" i="2"/>
  <c r="BM45" i="2"/>
  <c r="BK45" i="2"/>
  <c r="BQ44" i="2"/>
  <c r="BM44" i="2"/>
  <c r="BK44" i="2"/>
  <c r="BM43" i="2"/>
  <c r="BQ43" i="2" s="1"/>
  <c r="BK43" i="2"/>
  <c r="BM42" i="2"/>
  <c r="BQ42" i="2" s="1"/>
  <c r="BK42" i="2"/>
  <c r="BQ41" i="2"/>
  <c r="BM41" i="2"/>
  <c r="BK41" i="2"/>
  <c r="BQ40" i="2"/>
  <c r="BM40" i="2"/>
  <c r="BK40" i="2"/>
  <c r="BM39" i="2"/>
  <c r="BQ39" i="2" s="1"/>
  <c r="BK39" i="2"/>
  <c r="BM38" i="2"/>
  <c r="BQ38" i="2" s="1"/>
  <c r="BK38" i="2"/>
  <c r="BQ37" i="2"/>
  <c r="BM37" i="2"/>
  <c r="BK37" i="2"/>
  <c r="BQ36" i="2"/>
  <c r="BM36" i="2"/>
  <c r="BK36" i="2"/>
  <c r="BM35" i="2"/>
  <c r="BQ35" i="2" s="1"/>
  <c r="BK35" i="2"/>
  <c r="BM34" i="2"/>
  <c r="BQ34" i="2" s="1"/>
  <c r="BK34" i="2"/>
  <c r="BQ33" i="2"/>
  <c r="BM33" i="2"/>
  <c r="BK33" i="2"/>
  <c r="BQ32" i="2"/>
  <c r="BM32" i="2"/>
  <c r="BK32" i="2"/>
  <c r="BM31" i="2"/>
  <c r="BQ31" i="2" s="1"/>
  <c r="BK31" i="2"/>
  <c r="BM30" i="2"/>
  <c r="BQ30" i="2" s="1"/>
  <c r="BK30" i="2"/>
  <c r="BQ29" i="2"/>
  <c r="BM29" i="2"/>
  <c r="BK29" i="2"/>
  <c r="BQ28" i="2"/>
  <c r="BM28" i="2"/>
  <c r="BK28" i="2"/>
  <c r="BM27" i="2"/>
  <c r="BQ27" i="2" s="1"/>
  <c r="BK27" i="2"/>
  <c r="BM26" i="2"/>
  <c r="BQ26" i="2" s="1"/>
  <c r="BK26" i="2"/>
  <c r="BQ25" i="2"/>
  <c r="BM25" i="2"/>
  <c r="BK25" i="2"/>
  <c r="BM24" i="2"/>
  <c r="BQ24" i="2" s="1"/>
  <c r="BK24" i="2"/>
  <c r="BM23" i="2"/>
  <c r="BQ23" i="2" s="1"/>
  <c r="BK23" i="2"/>
  <c r="BM22" i="2"/>
  <c r="BQ22" i="2" s="1"/>
  <c r="BK22" i="2"/>
  <c r="BQ21" i="2"/>
  <c r="BM21" i="2"/>
  <c r="BK21" i="2"/>
  <c r="BM20" i="2"/>
  <c r="BQ20" i="2" s="1"/>
  <c r="BK20" i="2"/>
  <c r="BM19" i="2"/>
  <c r="BQ19" i="2" s="1"/>
  <c r="BK19" i="2"/>
  <c r="BM18" i="2"/>
  <c r="BQ18" i="2" s="1"/>
  <c r="BK18" i="2"/>
  <c r="BQ17" i="2"/>
  <c r="BM17" i="2"/>
  <c r="BK17" i="2"/>
  <c r="BM16" i="2"/>
  <c r="BQ16" i="2" s="1"/>
  <c r="BK16" i="2"/>
  <c r="BM15" i="2"/>
  <c r="BQ15" i="2" s="1"/>
  <c r="BK15" i="2"/>
  <c r="BM14" i="2"/>
  <c r="BQ14" i="2" s="1"/>
  <c r="BK14" i="2"/>
  <c r="BQ13" i="2"/>
  <c r="BM13" i="2"/>
  <c r="BK13" i="2"/>
  <c r="BQ12" i="2"/>
  <c r="BM12" i="2"/>
  <c r="BK12" i="2"/>
  <c r="BD113" i="2"/>
  <c r="BH113" i="2" s="1"/>
  <c r="BB113" i="2"/>
  <c r="BH112" i="2"/>
  <c r="BD112" i="2"/>
  <c r="BB112" i="2"/>
  <c r="BD111" i="2"/>
  <c r="BH111" i="2" s="1"/>
  <c r="BB111" i="2"/>
  <c r="BD110" i="2"/>
  <c r="BH110" i="2" s="1"/>
  <c r="BB110" i="2"/>
  <c r="BD109" i="2"/>
  <c r="BH109" i="2" s="1"/>
  <c r="BB109" i="2"/>
  <c r="BH108" i="2"/>
  <c r="BD108" i="2"/>
  <c r="BB108" i="2"/>
  <c r="BD107" i="2"/>
  <c r="BH107" i="2" s="1"/>
  <c r="BB107" i="2"/>
  <c r="BD106" i="2"/>
  <c r="BH106" i="2" s="1"/>
  <c r="BB106" i="2"/>
  <c r="BD105" i="2"/>
  <c r="BH105" i="2" s="1"/>
  <c r="BB105" i="2"/>
  <c r="BH104" i="2"/>
  <c r="BD104" i="2"/>
  <c r="BB104" i="2"/>
  <c r="BD103" i="2"/>
  <c r="BH103" i="2" s="1"/>
  <c r="BB103" i="2"/>
  <c r="BD102" i="2"/>
  <c r="BH102" i="2" s="1"/>
  <c r="BB102" i="2"/>
  <c r="BD101" i="2"/>
  <c r="BH101" i="2" s="1"/>
  <c r="BB101" i="2"/>
  <c r="BH100" i="2"/>
  <c r="BD100" i="2"/>
  <c r="BB100" i="2"/>
  <c r="BD99" i="2"/>
  <c r="BH99" i="2" s="1"/>
  <c r="BB99" i="2"/>
  <c r="BD98" i="2"/>
  <c r="BH98" i="2" s="1"/>
  <c r="BB98" i="2"/>
  <c r="BH97" i="2"/>
  <c r="BD97" i="2"/>
  <c r="BB97" i="2"/>
  <c r="BH96" i="2"/>
  <c r="BD96" i="2"/>
  <c r="BB96" i="2"/>
  <c r="BD95" i="2"/>
  <c r="BH95" i="2" s="1"/>
  <c r="BB95" i="2"/>
  <c r="BD94" i="2"/>
  <c r="BH94" i="2" s="1"/>
  <c r="BB94" i="2"/>
  <c r="BH93" i="2"/>
  <c r="BD93" i="2"/>
  <c r="BB93" i="2"/>
  <c r="BH92" i="2"/>
  <c r="BD92" i="2"/>
  <c r="BB92" i="2"/>
  <c r="BD91" i="2"/>
  <c r="BH91" i="2" s="1"/>
  <c r="BB91" i="2"/>
  <c r="BD90" i="2"/>
  <c r="BH90" i="2" s="1"/>
  <c r="BB90" i="2"/>
  <c r="BH89" i="2"/>
  <c r="BD89" i="2"/>
  <c r="BB89" i="2"/>
  <c r="BH88" i="2"/>
  <c r="BD88" i="2"/>
  <c r="BB88" i="2"/>
  <c r="BD87" i="2"/>
  <c r="BH87" i="2" s="1"/>
  <c r="BB87" i="2"/>
  <c r="BD86" i="2"/>
  <c r="BH86" i="2" s="1"/>
  <c r="BB86" i="2"/>
  <c r="BH85" i="2"/>
  <c r="BD85" i="2"/>
  <c r="BB85" i="2"/>
  <c r="BH84" i="2"/>
  <c r="BD84" i="2"/>
  <c r="BB84" i="2"/>
  <c r="BD83" i="2"/>
  <c r="BH83" i="2" s="1"/>
  <c r="BB83" i="2"/>
  <c r="BD82" i="2"/>
  <c r="BH82" i="2" s="1"/>
  <c r="BB82" i="2"/>
  <c r="BH81" i="2"/>
  <c r="BD81" i="2"/>
  <c r="BB81" i="2"/>
  <c r="BH80" i="2"/>
  <c r="BD80" i="2"/>
  <c r="BB80" i="2"/>
  <c r="BD79" i="2"/>
  <c r="BH79" i="2" s="1"/>
  <c r="BB79" i="2"/>
  <c r="BD78" i="2"/>
  <c r="BH78" i="2" s="1"/>
  <c r="BB78" i="2"/>
  <c r="BH77" i="2"/>
  <c r="BD77" i="2"/>
  <c r="BB77" i="2"/>
  <c r="BH76" i="2"/>
  <c r="BD76" i="2"/>
  <c r="BB76" i="2"/>
  <c r="BD75" i="2"/>
  <c r="BH75" i="2" s="1"/>
  <c r="BB75" i="2"/>
  <c r="BD74" i="2"/>
  <c r="BH74" i="2" s="1"/>
  <c r="BB74" i="2"/>
  <c r="BH73" i="2"/>
  <c r="BD73" i="2"/>
  <c r="BB73" i="2"/>
  <c r="BH72" i="2"/>
  <c r="BD72" i="2"/>
  <c r="BB72" i="2"/>
  <c r="BD71" i="2"/>
  <c r="BH71" i="2" s="1"/>
  <c r="BB71" i="2"/>
  <c r="BD70" i="2"/>
  <c r="BH70" i="2" s="1"/>
  <c r="BB70" i="2"/>
  <c r="BH69" i="2"/>
  <c r="BD69" i="2"/>
  <c r="BB69" i="2"/>
  <c r="BH68" i="2"/>
  <c r="BD68" i="2"/>
  <c r="BB68" i="2"/>
  <c r="BD67" i="2"/>
  <c r="BH67" i="2" s="1"/>
  <c r="BB67" i="2"/>
  <c r="BD66" i="2"/>
  <c r="BH66" i="2" s="1"/>
  <c r="BB66" i="2"/>
  <c r="BH65" i="2"/>
  <c r="BD65" i="2"/>
  <c r="BB65" i="2"/>
  <c r="BH64" i="2"/>
  <c r="BD64" i="2"/>
  <c r="BB64" i="2"/>
  <c r="BD63" i="2"/>
  <c r="BH63" i="2" s="1"/>
  <c r="BB63" i="2"/>
  <c r="BD62" i="2"/>
  <c r="BH62" i="2" s="1"/>
  <c r="BB62" i="2"/>
  <c r="BH61" i="2"/>
  <c r="BD61" i="2"/>
  <c r="BB61" i="2"/>
  <c r="BH60" i="2"/>
  <c r="BD60" i="2"/>
  <c r="BB60" i="2"/>
  <c r="BD59" i="2"/>
  <c r="BH59" i="2" s="1"/>
  <c r="BB59" i="2"/>
  <c r="BD58" i="2"/>
  <c r="BH58" i="2" s="1"/>
  <c r="BB58" i="2"/>
  <c r="BH57" i="2"/>
  <c r="BD57" i="2"/>
  <c r="BB57" i="2"/>
  <c r="BH56" i="2"/>
  <c r="BD56" i="2"/>
  <c r="BB56" i="2"/>
  <c r="BD55" i="2"/>
  <c r="BH55" i="2" s="1"/>
  <c r="BB55" i="2"/>
  <c r="BD54" i="2"/>
  <c r="BH54" i="2" s="1"/>
  <c r="BB54" i="2"/>
  <c r="BH53" i="2"/>
  <c r="BD53" i="2"/>
  <c r="BB53" i="2"/>
  <c r="BH52" i="2"/>
  <c r="BD52" i="2"/>
  <c r="BB52" i="2"/>
  <c r="BD51" i="2"/>
  <c r="BH51" i="2" s="1"/>
  <c r="BB51" i="2"/>
  <c r="BD50" i="2"/>
  <c r="BH50" i="2" s="1"/>
  <c r="BB50" i="2"/>
  <c r="BH49" i="2"/>
  <c r="BD49" i="2"/>
  <c r="BB49" i="2"/>
  <c r="BH48" i="2"/>
  <c r="BD48" i="2"/>
  <c r="BB48" i="2"/>
  <c r="BD47" i="2"/>
  <c r="BH47" i="2" s="1"/>
  <c r="BB47" i="2"/>
  <c r="BD46" i="2"/>
  <c r="BH46" i="2" s="1"/>
  <c r="BB46" i="2"/>
  <c r="BH45" i="2"/>
  <c r="BD45" i="2"/>
  <c r="BB45" i="2"/>
  <c r="BH44" i="2"/>
  <c r="BD44" i="2"/>
  <c r="BB44" i="2"/>
  <c r="BD43" i="2"/>
  <c r="BH43" i="2" s="1"/>
  <c r="BB43" i="2"/>
  <c r="BD42" i="2"/>
  <c r="BH42" i="2" s="1"/>
  <c r="BB42" i="2"/>
  <c r="BH41" i="2"/>
  <c r="BD41" i="2"/>
  <c r="BB41" i="2"/>
  <c r="BH40" i="2"/>
  <c r="BD40" i="2"/>
  <c r="BB40" i="2"/>
  <c r="BD39" i="2"/>
  <c r="BH39" i="2" s="1"/>
  <c r="BB39" i="2"/>
  <c r="BD38" i="2"/>
  <c r="BH38" i="2" s="1"/>
  <c r="BB38" i="2"/>
  <c r="BH37" i="2"/>
  <c r="BD37" i="2"/>
  <c r="BB37" i="2"/>
  <c r="BH36" i="2"/>
  <c r="BD36" i="2"/>
  <c r="BB36" i="2"/>
  <c r="BD35" i="2"/>
  <c r="BH35" i="2" s="1"/>
  <c r="BB35" i="2"/>
  <c r="BD34" i="2"/>
  <c r="BH34" i="2" s="1"/>
  <c r="BB34" i="2"/>
  <c r="BH33" i="2"/>
  <c r="BD33" i="2"/>
  <c r="BB33" i="2"/>
  <c r="BH32" i="2"/>
  <c r="BD32" i="2"/>
  <c r="BB32" i="2"/>
  <c r="BD31" i="2"/>
  <c r="BH31" i="2" s="1"/>
  <c r="BB31" i="2"/>
  <c r="BD30" i="2"/>
  <c r="BH30" i="2" s="1"/>
  <c r="BB30" i="2"/>
  <c r="BH29" i="2"/>
  <c r="BD29" i="2"/>
  <c r="BB29" i="2"/>
  <c r="BH28" i="2"/>
  <c r="BD28" i="2"/>
  <c r="BB28" i="2"/>
  <c r="BD27" i="2"/>
  <c r="BH27" i="2" s="1"/>
  <c r="BB27" i="2"/>
  <c r="BD26" i="2"/>
  <c r="BH26" i="2" s="1"/>
  <c r="BB26" i="2"/>
  <c r="BD25" i="2"/>
  <c r="BH25" i="2" s="1"/>
  <c r="BB25" i="2"/>
  <c r="BH24" i="2"/>
  <c r="BD24" i="2"/>
  <c r="BB24" i="2"/>
  <c r="BD23" i="2"/>
  <c r="BH23" i="2" s="1"/>
  <c r="BB23" i="2"/>
  <c r="BD22" i="2"/>
  <c r="BH22" i="2" s="1"/>
  <c r="BB22" i="2"/>
  <c r="BD21" i="2"/>
  <c r="BH21" i="2" s="1"/>
  <c r="BB21" i="2"/>
  <c r="BH20" i="2"/>
  <c r="BD20" i="2"/>
  <c r="BB20" i="2"/>
  <c r="BD19" i="2"/>
  <c r="BH19" i="2" s="1"/>
  <c r="BB19" i="2"/>
  <c r="BD18" i="2"/>
  <c r="BH18" i="2" s="1"/>
  <c r="BB18" i="2"/>
  <c r="BD17" i="2"/>
  <c r="BH17" i="2" s="1"/>
  <c r="BB17" i="2"/>
  <c r="BH16" i="2"/>
  <c r="BD16" i="2"/>
  <c r="BB16" i="2"/>
  <c r="BD15" i="2"/>
  <c r="BH15" i="2" s="1"/>
  <c r="BB15" i="2"/>
  <c r="BD14" i="2"/>
  <c r="BH14" i="2" s="1"/>
  <c r="BB14" i="2"/>
  <c r="BD13" i="2"/>
  <c r="BH13" i="2" s="1"/>
  <c r="BB13" i="2"/>
  <c r="BD12" i="2"/>
  <c r="BH12" i="2" s="1"/>
  <c r="BB12" i="2"/>
  <c r="AU113" i="2"/>
  <c r="AY113" i="2" s="1"/>
  <c r="AS113" i="2"/>
  <c r="AY112" i="2"/>
  <c r="AU112" i="2"/>
  <c r="AS112" i="2"/>
  <c r="AU111" i="2"/>
  <c r="AY111" i="2" s="1"/>
  <c r="AS111" i="2"/>
  <c r="AU110" i="2"/>
  <c r="AY110" i="2" s="1"/>
  <c r="AS110" i="2"/>
  <c r="AU109" i="2"/>
  <c r="AY109" i="2" s="1"/>
  <c r="AS109" i="2"/>
  <c r="AY108" i="2"/>
  <c r="AU108" i="2"/>
  <c r="AS108" i="2"/>
  <c r="AU107" i="2"/>
  <c r="AY107" i="2" s="1"/>
  <c r="AS107" i="2"/>
  <c r="AU106" i="2"/>
  <c r="AY106" i="2" s="1"/>
  <c r="AS106" i="2"/>
  <c r="AU105" i="2"/>
  <c r="AY105" i="2" s="1"/>
  <c r="AS105" i="2"/>
  <c r="AY104" i="2"/>
  <c r="AU104" i="2"/>
  <c r="AS104" i="2"/>
  <c r="AU103" i="2"/>
  <c r="AY103" i="2" s="1"/>
  <c r="AS103" i="2"/>
  <c r="AU102" i="2"/>
  <c r="AY102" i="2" s="1"/>
  <c r="AS102" i="2"/>
  <c r="AU101" i="2"/>
  <c r="AY101" i="2" s="1"/>
  <c r="AS101" i="2"/>
  <c r="AY100" i="2"/>
  <c r="AU100" i="2"/>
  <c r="AS100" i="2"/>
  <c r="AU99" i="2"/>
  <c r="AY99" i="2" s="1"/>
  <c r="AS99" i="2"/>
  <c r="AU98" i="2"/>
  <c r="AY98" i="2" s="1"/>
  <c r="AS98" i="2"/>
  <c r="AU97" i="2"/>
  <c r="AY97" i="2" s="1"/>
  <c r="AS97" i="2"/>
  <c r="AY96" i="2"/>
  <c r="AU96" i="2"/>
  <c r="AS96" i="2"/>
  <c r="AU95" i="2"/>
  <c r="AY95" i="2" s="1"/>
  <c r="AS95" i="2"/>
  <c r="AU94" i="2"/>
  <c r="AY94" i="2" s="1"/>
  <c r="AS94" i="2"/>
  <c r="AU93" i="2"/>
  <c r="AY93" i="2" s="1"/>
  <c r="AS93" i="2"/>
  <c r="AY92" i="2"/>
  <c r="AU92" i="2"/>
  <c r="AS92" i="2"/>
  <c r="AU91" i="2"/>
  <c r="AY91" i="2" s="1"/>
  <c r="AS91" i="2"/>
  <c r="AU90" i="2"/>
  <c r="AY90" i="2" s="1"/>
  <c r="AS90" i="2"/>
  <c r="AU89" i="2"/>
  <c r="AY89" i="2" s="1"/>
  <c r="AS89" i="2"/>
  <c r="AY88" i="2"/>
  <c r="AU88" i="2"/>
  <c r="AS88" i="2"/>
  <c r="AU87" i="2"/>
  <c r="AY87" i="2" s="1"/>
  <c r="AS87" i="2"/>
  <c r="AU86" i="2"/>
  <c r="AY86" i="2" s="1"/>
  <c r="AS86" i="2"/>
  <c r="AU85" i="2"/>
  <c r="AY85" i="2" s="1"/>
  <c r="AS85" i="2"/>
  <c r="AY84" i="2"/>
  <c r="AU84" i="2"/>
  <c r="AS84" i="2"/>
  <c r="AU83" i="2"/>
  <c r="AY83" i="2" s="1"/>
  <c r="AS83" i="2"/>
  <c r="AU82" i="2"/>
  <c r="AY82" i="2" s="1"/>
  <c r="AS82" i="2"/>
  <c r="AU81" i="2"/>
  <c r="AY81" i="2" s="1"/>
  <c r="AS81" i="2"/>
  <c r="AY80" i="2"/>
  <c r="AU80" i="2"/>
  <c r="AS80" i="2"/>
  <c r="AU79" i="2"/>
  <c r="AY79" i="2" s="1"/>
  <c r="AS79" i="2"/>
  <c r="AU78" i="2"/>
  <c r="AY78" i="2" s="1"/>
  <c r="AS78" i="2"/>
  <c r="AU77" i="2"/>
  <c r="AY77" i="2" s="1"/>
  <c r="AS77" i="2"/>
  <c r="AY76" i="2"/>
  <c r="AU76" i="2"/>
  <c r="AS76" i="2"/>
  <c r="AU75" i="2"/>
  <c r="AY75" i="2" s="1"/>
  <c r="AS75" i="2"/>
  <c r="AU74" i="2"/>
  <c r="AY74" i="2" s="1"/>
  <c r="AS74" i="2"/>
  <c r="AU73" i="2"/>
  <c r="AY73" i="2" s="1"/>
  <c r="AS73" i="2"/>
  <c r="AY72" i="2"/>
  <c r="AU72" i="2"/>
  <c r="AS72" i="2"/>
  <c r="AU71" i="2"/>
  <c r="AY71" i="2" s="1"/>
  <c r="AS71" i="2"/>
  <c r="AU70" i="2"/>
  <c r="AY70" i="2" s="1"/>
  <c r="AS70" i="2"/>
  <c r="AY69" i="2"/>
  <c r="AU69" i="2"/>
  <c r="AS69" i="2"/>
  <c r="AY68" i="2"/>
  <c r="AU68" i="2"/>
  <c r="AS68" i="2"/>
  <c r="AU67" i="2"/>
  <c r="AY67" i="2" s="1"/>
  <c r="AS67" i="2"/>
  <c r="AU66" i="2"/>
  <c r="AY66" i="2" s="1"/>
  <c r="AS66" i="2"/>
  <c r="AY65" i="2"/>
  <c r="AU65" i="2"/>
  <c r="AS65" i="2"/>
  <c r="AY64" i="2"/>
  <c r="AU64" i="2"/>
  <c r="AS64" i="2"/>
  <c r="AU63" i="2"/>
  <c r="AY63" i="2" s="1"/>
  <c r="AS63" i="2"/>
  <c r="AU62" i="2"/>
  <c r="AY62" i="2" s="1"/>
  <c r="AS62" i="2"/>
  <c r="AY61" i="2"/>
  <c r="AU61" i="2"/>
  <c r="AS61" i="2"/>
  <c r="AY60" i="2"/>
  <c r="AU60" i="2"/>
  <c r="AS60" i="2"/>
  <c r="AU59" i="2"/>
  <c r="AY59" i="2" s="1"/>
  <c r="AS59" i="2"/>
  <c r="AU58" i="2"/>
  <c r="AY58" i="2" s="1"/>
  <c r="AS58" i="2"/>
  <c r="AY57" i="2"/>
  <c r="AU57" i="2"/>
  <c r="AS57" i="2"/>
  <c r="AY56" i="2"/>
  <c r="AU56" i="2"/>
  <c r="AS56" i="2"/>
  <c r="AU55" i="2"/>
  <c r="AY55" i="2" s="1"/>
  <c r="AS55" i="2"/>
  <c r="AU54" i="2"/>
  <c r="AY54" i="2" s="1"/>
  <c r="AS54" i="2"/>
  <c r="AY53" i="2"/>
  <c r="AU53" i="2"/>
  <c r="AS53" i="2"/>
  <c r="AY52" i="2"/>
  <c r="AU52" i="2"/>
  <c r="AS52" i="2"/>
  <c r="AU51" i="2"/>
  <c r="AY51" i="2" s="1"/>
  <c r="AS51" i="2"/>
  <c r="AY50" i="2"/>
  <c r="AU50" i="2"/>
  <c r="AS50" i="2"/>
  <c r="AU49" i="2"/>
  <c r="AY49" i="2" s="1"/>
  <c r="AS49" i="2"/>
  <c r="AY48" i="2"/>
  <c r="AU48" i="2"/>
  <c r="AS48" i="2"/>
  <c r="AU47" i="2"/>
  <c r="AY47" i="2" s="1"/>
  <c r="AS47" i="2"/>
  <c r="AY46" i="2"/>
  <c r="AU46" i="2"/>
  <c r="AS46" i="2"/>
  <c r="AU45" i="2"/>
  <c r="AY45" i="2" s="1"/>
  <c r="AS45" i="2"/>
  <c r="AY44" i="2"/>
  <c r="AU44" i="2"/>
  <c r="AS44" i="2"/>
  <c r="AU43" i="2"/>
  <c r="AY43" i="2" s="1"/>
  <c r="AS43" i="2"/>
  <c r="AY42" i="2"/>
  <c r="AU42" i="2"/>
  <c r="AS42" i="2"/>
  <c r="AU41" i="2"/>
  <c r="AY41" i="2" s="1"/>
  <c r="AS41" i="2"/>
  <c r="AY40" i="2"/>
  <c r="AU40" i="2"/>
  <c r="AS40" i="2"/>
  <c r="AU39" i="2"/>
  <c r="AY39" i="2" s="1"/>
  <c r="AS39" i="2"/>
  <c r="AY38" i="2"/>
  <c r="AU38" i="2"/>
  <c r="AS38" i="2"/>
  <c r="AY37" i="2"/>
  <c r="AU37" i="2"/>
  <c r="AS37" i="2"/>
  <c r="AY36" i="2"/>
  <c r="AU36" i="2"/>
  <c r="AS36" i="2"/>
  <c r="AU35" i="2"/>
  <c r="AY35" i="2" s="1"/>
  <c r="AS35" i="2"/>
  <c r="AY34" i="2"/>
  <c r="AU34" i="2"/>
  <c r="AS34" i="2"/>
  <c r="AY33" i="2"/>
  <c r="AU33" i="2"/>
  <c r="AS33" i="2"/>
  <c r="AY32" i="2"/>
  <c r="AU32" i="2"/>
  <c r="AS32" i="2"/>
  <c r="AU31" i="2"/>
  <c r="AY31" i="2" s="1"/>
  <c r="AS31" i="2"/>
  <c r="AY30" i="2"/>
  <c r="AU30" i="2"/>
  <c r="AS30" i="2"/>
  <c r="AY29" i="2"/>
  <c r="AU29" i="2"/>
  <c r="AS29" i="2"/>
  <c r="AY28" i="2"/>
  <c r="AU28" i="2"/>
  <c r="AS28" i="2"/>
  <c r="AU27" i="2"/>
  <c r="AY27" i="2" s="1"/>
  <c r="AS27" i="2"/>
  <c r="AU26" i="2"/>
  <c r="AY26" i="2" s="1"/>
  <c r="AS26" i="2"/>
  <c r="AY25" i="2"/>
  <c r="AU25" i="2"/>
  <c r="AS25" i="2"/>
  <c r="AU24" i="2"/>
  <c r="AY24" i="2" s="1"/>
  <c r="AS24" i="2"/>
  <c r="AU23" i="2"/>
  <c r="AY23" i="2" s="1"/>
  <c r="AS23" i="2"/>
  <c r="AY22" i="2"/>
  <c r="AU22" i="2"/>
  <c r="AS22" i="2"/>
  <c r="AU21" i="2"/>
  <c r="AY21" i="2" s="1"/>
  <c r="AS21" i="2"/>
  <c r="AY20" i="2"/>
  <c r="AU20" i="2"/>
  <c r="AS20" i="2"/>
  <c r="AU19" i="2"/>
  <c r="AY19" i="2" s="1"/>
  <c r="AS19" i="2"/>
  <c r="AU18" i="2"/>
  <c r="AY18" i="2" s="1"/>
  <c r="AS18" i="2"/>
  <c r="AY17" i="2"/>
  <c r="AU17" i="2"/>
  <c r="AS17" i="2"/>
  <c r="AU16" i="2"/>
  <c r="AY16" i="2" s="1"/>
  <c r="AS16" i="2"/>
  <c r="AU15" i="2"/>
  <c r="AY15" i="2" s="1"/>
  <c r="AS15" i="2"/>
  <c r="AU14" i="2"/>
  <c r="AY14" i="2" s="1"/>
  <c r="AS14" i="2"/>
  <c r="AU13" i="2"/>
  <c r="AY13" i="2" s="1"/>
  <c r="AS13" i="2"/>
  <c r="AY12" i="2"/>
  <c r="AU12" i="2"/>
  <c r="AS12" i="2"/>
  <c r="AL113" i="2"/>
  <c r="AP113" i="2" s="1"/>
  <c r="AJ113" i="2"/>
  <c r="AP112" i="2"/>
  <c r="AL112" i="2"/>
  <c r="AJ112" i="2"/>
  <c r="AL111" i="2"/>
  <c r="AP111" i="2" s="1"/>
  <c r="AJ111" i="2"/>
  <c r="AL110" i="2"/>
  <c r="AP110" i="2" s="1"/>
  <c r="AJ110" i="2"/>
  <c r="AL109" i="2"/>
  <c r="AP109" i="2" s="1"/>
  <c r="AJ109" i="2"/>
  <c r="AP108" i="2"/>
  <c r="AL108" i="2"/>
  <c r="AJ108" i="2"/>
  <c r="AL107" i="2"/>
  <c r="AP107" i="2" s="1"/>
  <c r="AJ107" i="2"/>
  <c r="AL106" i="2"/>
  <c r="AP106" i="2" s="1"/>
  <c r="AJ106" i="2"/>
  <c r="AL105" i="2"/>
  <c r="AP105" i="2" s="1"/>
  <c r="AJ105" i="2"/>
  <c r="AP104" i="2"/>
  <c r="AL104" i="2"/>
  <c r="AJ104" i="2"/>
  <c r="AL103" i="2"/>
  <c r="AP103" i="2" s="1"/>
  <c r="AJ103" i="2"/>
  <c r="AL102" i="2"/>
  <c r="AP102" i="2" s="1"/>
  <c r="AJ102" i="2"/>
  <c r="AL101" i="2"/>
  <c r="AP101" i="2" s="1"/>
  <c r="AJ101" i="2"/>
  <c r="AP100" i="2"/>
  <c r="AL100" i="2"/>
  <c r="AJ100" i="2"/>
  <c r="AL99" i="2"/>
  <c r="AP99" i="2" s="1"/>
  <c r="AJ99" i="2"/>
  <c r="AL98" i="2"/>
  <c r="AP98" i="2" s="1"/>
  <c r="AJ98" i="2"/>
  <c r="AL97" i="2"/>
  <c r="AP97" i="2" s="1"/>
  <c r="AJ97" i="2"/>
  <c r="AP96" i="2"/>
  <c r="AL96" i="2"/>
  <c r="AJ96" i="2"/>
  <c r="AL95" i="2"/>
  <c r="AP95" i="2" s="1"/>
  <c r="AJ95" i="2"/>
  <c r="AL94" i="2"/>
  <c r="AP94" i="2" s="1"/>
  <c r="AJ94" i="2"/>
  <c r="AL93" i="2"/>
  <c r="AP93" i="2" s="1"/>
  <c r="AJ93" i="2"/>
  <c r="AP92" i="2"/>
  <c r="AL92" i="2"/>
  <c r="AJ92" i="2"/>
  <c r="AL91" i="2"/>
  <c r="AP91" i="2" s="1"/>
  <c r="AJ91" i="2"/>
  <c r="AL90" i="2"/>
  <c r="AP90" i="2" s="1"/>
  <c r="AJ90" i="2"/>
  <c r="AL89" i="2"/>
  <c r="AP89" i="2" s="1"/>
  <c r="AJ89" i="2"/>
  <c r="AP88" i="2"/>
  <c r="AL88" i="2"/>
  <c r="AJ88" i="2"/>
  <c r="AL87" i="2"/>
  <c r="AP87" i="2" s="1"/>
  <c r="AJ87" i="2"/>
  <c r="AL86" i="2"/>
  <c r="AP86" i="2" s="1"/>
  <c r="AJ86" i="2"/>
  <c r="AL85" i="2"/>
  <c r="AP85" i="2" s="1"/>
  <c r="AJ85" i="2"/>
  <c r="AP84" i="2"/>
  <c r="AL84" i="2"/>
  <c r="AJ84" i="2"/>
  <c r="AL83" i="2"/>
  <c r="AP83" i="2" s="1"/>
  <c r="AJ83" i="2"/>
  <c r="AL82" i="2"/>
  <c r="AP82" i="2" s="1"/>
  <c r="AJ82" i="2"/>
  <c r="AL81" i="2"/>
  <c r="AP81" i="2" s="1"/>
  <c r="AJ81" i="2"/>
  <c r="AP80" i="2"/>
  <c r="AL80" i="2"/>
  <c r="AJ80" i="2"/>
  <c r="AL79" i="2"/>
  <c r="AP79" i="2" s="1"/>
  <c r="AJ79" i="2"/>
  <c r="AL78" i="2"/>
  <c r="AP78" i="2" s="1"/>
  <c r="AJ78" i="2"/>
  <c r="AL77" i="2"/>
  <c r="AP77" i="2" s="1"/>
  <c r="AJ77" i="2"/>
  <c r="AP76" i="2"/>
  <c r="AL76" i="2"/>
  <c r="AJ76" i="2"/>
  <c r="AL75" i="2"/>
  <c r="AP75" i="2" s="1"/>
  <c r="AJ75" i="2"/>
  <c r="AL74" i="2"/>
  <c r="AP74" i="2" s="1"/>
  <c r="AJ74" i="2"/>
  <c r="AL73" i="2"/>
  <c r="AP73" i="2" s="1"/>
  <c r="AJ73" i="2"/>
  <c r="AP72" i="2"/>
  <c r="AL72" i="2"/>
  <c r="AJ72" i="2"/>
  <c r="AL71" i="2"/>
  <c r="AP71" i="2" s="1"/>
  <c r="AJ71" i="2"/>
  <c r="AL70" i="2"/>
  <c r="AP70" i="2" s="1"/>
  <c r="AJ70" i="2"/>
  <c r="AL69" i="2"/>
  <c r="AP69" i="2" s="1"/>
  <c r="AJ69" i="2"/>
  <c r="AP68" i="2"/>
  <c r="AL68" i="2"/>
  <c r="AJ68" i="2"/>
  <c r="AL67" i="2"/>
  <c r="AP67" i="2" s="1"/>
  <c r="AJ67" i="2"/>
  <c r="AL66" i="2"/>
  <c r="AP66" i="2" s="1"/>
  <c r="AJ66" i="2"/>
  <c r="AL65" i="2"/>
  <c r="AP65" i="2" s="1"/>
  <c r="AJ65" i="2"/>
  <c r="AP64" i="2"/>
  <c r="AL64" i="2"/>
  <c r="AJ64" i="2"/>
  <c r="AL63" i="2"/>
  <c r="AP63" i="2" s="1"/>
  <c r="AJ63" i="2"/>
  <c r="AL62" i="2"/>
  <c r="AP62" i="2" s="1"/>
  <c r="AJ62" i="2"/>
  <c r="AL61" i="2"/>
  <c r="AP61" i="2" s="1"/>
  <c r="AJ61" i="2"/>
  <c r="AP60" i="2"/>
  <c r="AL60" i="2"/>
  <c r="AJ60" i="2"/>
  <c r="AL59" i="2"/>
  <c r="AP59" i="2" s="1"/>
  <c r="AJ59" i="2"/>
  <c r="AL58" i="2"/>
  <c r="AP58" i="2" s="1"/>
  <c r="AJ58" i="2"/>
  <c r="AL57" i="2"/>
  <c r="AP57" i="2" s="1"/>
  <c r="AJ57" i="2"/>
  <c r="AP56" i="2"/>
  <c r="AL56" i="2"/>
  <c r="AJ56" i="2"/>
  <c r="AL55" i="2"/>
  <c r="AP55" i="2" s="1"/>
  <c r="AJ55" i="2"/>
  <c r="AL54" i="2"/>
  <c r="AP54" i="2" s="1"/>
  <c r="AJ54" i="2"/>
  <c r="AL53" i="2"/>
  <c r="AP53" i="2" s="1"/>
  <c r="AJ53" i="2"/>
  <c r="AP52" i="2"/>
  <c r="AL52" i="2"/>
  <c r="AJ52" i="2"/>
  <c r="AL51" i="2"/>
  <c r="AP51" i="2" s="1"/>
  <c r="AJ51" i="2"/>
  <c r="AL50" i="2"/>
  <c r="AP50" i="2" s="1"/>
  <c r="AJ50" i="2"/>
  <c r="AL49" i="2"/>
  <c r="AP49" i="2" s="1"/>
  <c r="AJ49" i="2"/>
  <c r="AP48" i="2"/>
  <c r="AL48" i="2"/>
  <c r="AJ48" i="2"/>
  <c r="AL47" i="2"/>
  <c r="AP47" i="2" s="1"/>
  <c r="AJ47" i="2"/>
  <c r="AL46" i="2"/>
  <c r="AP46" i="2" s="1"/>
  <c r="AJ46" i="2"/>
  <c r="AL45" i="2"/>
  <c r="AP45" i="2" s="1"/>
  <c r="AJ45" i="2"/>
  <c r="AP44" i="2"/>
  <c r="AL44" i="2"/>
  <c r="AJ44" i="2"/>
  <c r="AL43" i="2"/>
  <c r="AP43" i="2" s="1"/>
  <c r="AJ43" i="2"/>
  <c r="AL42" i="2"/>
  <c r="AP42" i="2" s="1"/>
  <c r="AJ42" i="2"/>
  <c r="AL41" i="2"/>
  <c r="AP41" i="2" s="1"/>
  <c r="AJ41" i="2"/>
  <c r="AP40" i="2"/>
  <c r="AL40" i="2"/>
  <c r="AJ40" i="2"/>
  <c r="AL39" i="2"/>
  <c r="AP39" i="2" s="1"/>
  <c r="AJ39" i="2"/>
  <c r="AL38" i="2"/>
  <c r="AP38" i="2" s="1"/>
  <c r="AJ38" i="2"/>
  <c r="AL37" i="2"/>
  <c r="AP37" i="2" s="1"/>
  <c r="AJ37" i="2"/>
  <c r="AP36" i="2"/>
  <c r="AL36" i="2"/>
  <c r="AJ36" i="2"/>
  <c r="AL35" i="2"/>
  <c r="AP35" i="2" s="1"/>
  <c r="AJ35" i="2"/>
  <c r="AL34" i="2"/>
  <c r="AP34" i="2" s="1"/>
  <c r="AJ34" i="2"/>
  <c r="AL33" i="2"/>
  <c r="AP33" i="2" s="1"/>
  <c r="AJ33" i="2"/>
  <c r="AP32" i="2"/>
  <c r="AL32" i="2"/>
  <c r="AJ32" i="2"/>
  <c r="AL31" i="2"/>
  <c r="AP31" i="2" s="1"/>
  <c r="AJ31" i="2"/>
  <c r="AL30" i="2"/>
  <c r="AP30" i="2" s="1"/>
  <c r="AJ30" i="2"/>
  <c r="AL29" i="2"/>
  <c r="AP29" i="2" s="1"/>
  <c r="AJ29" i="2"/>
  <c r="AP28" i="2"/>
  <c r="AL28" i="2"/>
  <c r="AJ28" i="2"/>
  <c r="AL27" i="2"/>
  <c r="AP27" i="2" s="1"/>
  <c r="AJ27" i="2"/>
  <c r="AL26" i="2"/>
  <c r="AP26" i="2" s="1"/>
  <c r="AJ26" i="2"/>
  <c r="AL25" i="2"/>
  <c r="AP25" i="2" s="1"/>
  <c r="AJ25" i="2"/>
  <c r="AP24" i="2"/>
  <c r="AL24" i="2"/>
  <c r="AJ24" i="2"/>
  <c r="AL23" i="2"/>
  <c r="AP23" i="2" s="1"/>
  <c r="AJ23" i="2"/>
  <c r="AL22" i="2"/>
  <c r="AP22" i="2" s="1"/>
  <c r="AJ22" i="2"/>
  <c r="AL21" i="2"/>
  <c r="AP21" i="2" s="1"/>
  <c r="AJ21" i="2"/>
  <c r="AL20" i="2"/>
  <c r="AP20" i="2" s="1"/>
  <c r="AJ20" i="2"/>
  <c r="AL19" i="2"/>
  <c r="AP19" i="2" s="1"/>
  <c r="AJ19" i="2"/>
  <c r="AL18" i="2"/>
  <c r="AP18" i="2" s="1"/>
  <c r="AJ18" i="2"/>
  <c r="AL17" i="2"/>
  <c r="AP17" i="2" s="1"/>
  <c r="AJ17" i="2"/>
  <c r="AP16" i="2"/>
  <c r="AL16" i="2"/>
  <c r="AJ16" i="2"/>
  <c r="AL15" i="2"/>
  <c r="AP15" i="2" s="1"/>
  <c r="AJ15" i="2"/>
  <c r="AL14" i="2"/>
  <c r="AP14" i="2" s="1"/>
  <c r="AJ14" i="2"/>
  <c r="AL13" i="2"/>
  <c r="AP13" i="2" s="1"/>
  <c r="AJ13" i="2"/>
  <c r="AL12" i="2"/>
  <c r="AP12" i="2" s="1"/>
  <c r="AJ12" i="2"/>
  <c r="AC113" i="2"/>
  <c r="AG113" i="2" s="1"/>
  <c r="AA113" i="2"/>
  <c r="AG112" i="2"/>
  <c r="AC112" i="2"/>
  <c r="AA112" i="2"/>
  <c r="AC111" i="2"/>
  <c r="AG111" i="2" s="1"/>
  <c r="AA111" i="2"/>
  <c r="AC110" i="2"/>
  <c r="AG110" i="2" s="1"/>
  <c r="AA110" i="2"/>
  <c r="AC109" i="2"/>
  <c r="AG109" i="2" s="1"/>
  <c r="AA109" i="2"/>
  <c r="AG108" i="2"/>
  <c r="AC108" i="2"/>
  <c r="AA108" i="2"/>
  <c r="AC107" i="2"/>
  <c r="AG107" i="2" s="1"/>
  <c r="AA107" i="2"/>
  <c r="AC106" i="2"/>
  <c r="AG106" i="2" s="1"/>
  <c r="AA106" i="2"/>
  <c r="AC105" i="2"/>
  <c r="AG105" i="2" s="1"/>
  <c r="AA105" i="2"/>
  <c r="AG104" i="2"/>
  <c r="AC104" i="2"/>
  <c r="AA104" i="2"/>
  <c r="AC103" i="2"/>
  <c r="AG103" i="2" s="1"/>
  <c r="AA103" i="2"/>
  <c r="AC102" i="2"/>
  <c r="AG102" i="2" s="1"/>
  <c r="AA102" i="2"/>
  <c r="AC101" i="2"/>
  <c r="AG101" i="2" s="1"/>
  <c r="AA101" i="2"/>
  <c r="AG100" i="2"/>
  <c r="AC100" i="2"/>
  <c r="AA100" i="2"/>
  <c r="AC99" i="2"/>
  <c r="AG99" i="2" s="1"/>
  <c r="AA99" i="2"/>
  <c r="AC98" i="2"/>
  <c r="AG98" i="2" s="1"/>
  <c r="AA98" i="2"/>
  <c r="AC97" i="2"/>
  <c r="AG97" i="2" s="1"/>
  <c r="AA97" i="2"/>
  <c r="AG96" i="2"/>
  <c r="AC96" i="2"/>
  <c r="AA96" i="2"/>
  <c r="AC95" i="2"/>
  <c r="AG95" i="2" s="1"/>
  <c r="AA95" i="2"/>
  <c r="AC94" i="2"/>
  <c r="AG94" i="2" s="1"/>
  <c r="AA94" i="2"/>
  <c r="AC93" i="2"/>
  <c r="AG93" i="2" s="1"/>
  <c r="AA93" i="2"/>
  <c r="AG92" i="2"/>
  <c r="AC92" i="2"/>
  <c r="AA92" i="2"/>
  <c r="AC91" i="2"/>
  <c r="AG91" i="2" s="1"/>
  <c r="AA91" i="2"/>
  <c r="AC90" i="2"/>
  <c r="AG90" i="2" s="1"/>
  <c r="AA90" i="2"/>
  <c r="AC89" i="2"/>
  <c r="AG89" i="2" s="1"/>
  <c r="AA89" i="2"/>
  <c r="AG88" i="2"/>
  <c r="AC88" i="2"/>
  <c r="AA88" i="2"/>
  <c r="AC87" i="2"/>
  <c r="AG87" i="2" s="1"/>
  <c r="AA87" i="2"/>
  <c r="AC86" i="2"/>
  <c r="AG86" i="2" s="1"/>
  <c r="AA86" i="2"/>
  <c r="AC85" i="2"/>
  <c r="AG85" i="2" s="1"/>
  <c r="AA85" i="2"/>
  <c r="AG84" i="2"/>
  <c r="AC84" i="2"/>
  <c r="AA84" i="2"/>
  <c r="AC83" i="2"/>
  <c r="AG83" i="2" s="1"/>
  <c r="AA83" i="2"/>
  <c r="AC82" i="2"/>
  <c r="AG82" i="2" s="1"/>
  <c r="AA82" i="2"/>
  <c r="AC81" i="2"/>
  <c r="AG81" i="2" s="1"/>
  <c r="AA81" i="2"/>
  <c r="AG80" i="2"/>
  <c r="AC80" i="2"/>
  <c r="AA80" i="2"/>
  <c r="AC79" i="2"/>
  <c r="AG79" i="2" s="1"/>
  <c r="AA79" i="2"/>
  <c r="AC78" i="2"/>
  <c r="AG78" i="2" s="1"/>
  <c r="AA78" i="2"/>
  <c r="AC77" i="2"/>
  <c r="AG77" i="2" s="1"/>
  <c r="AA77" i="2"/>
  <c r="AG76" i="2"/>
  <c r="AC76" i="2"/>
  <c r="AA76" i="2"/>
  <c r="AC75" i="2"/>
  <c r="AG75" i="2" s="1"/>
  <c r="AA75" i="2"/>
  <c r="AC74" i="2"/>
  <c r="AG74" i="2" s="1"/>
  <c r="AA74" i="2"/>
  <c r="AC73" i="2"/>
  <c r="AG73" i="2" s="1"/>
  <c r="AA73" i="2"/>
  <c r="AG72" i="2"/>
  <c r="AC72" i="2"/>
  <c r="AA72" i="2"/>
  <c r="AC71" i="2"/>
  <c r="AG71" i="2" s="1"/>
  <c r="AA71" i="2"/>
  <c r="AC70" i="2"/>
  <c r="AG70" i="2" s="1"/>
  <c r="AA70" i="2"/>
  <c r="AC69" i="2"/>
  <c r="AG69" i="2" s="1"/>
  <c r="AA69" i="2"/>
  <c r="AG68" i="2"/>
  <c r="AC68" i="2"/>
  <c r="AA68" i="2"/>
  <c r="AC67" i="2"/>
  <c r="AG67" i="2" s="1"/>
  <c r="AA67" i="2"/>
  <c r="AC66" i="2"/>
  <c r="AG66" i="2" s="1"/>
  <c r="AA66" i="2"/>
  <c r="AC65" i="2"/>
  <c r="AG65" i="2" s="1"/>
  <c r="AA65" i="2"/>
  <c r="AG64" i="2"/>
  <c r="AC64" i="2"/>
  <c r="AA64" i="2"/>
  <c r="AC63" i="2"/>
  <c r="AG63" i="2" s="1"/>
  <c r="AA63" i="2"/>
  <c r="AC62" i="2"/>
  <c r="AG62" i="2" s="1"/>
  <c r="AA62" i="2"/>
  <c r="AC61" i="2"/>
  <c r="AG61" i="2" s="1"/>
  <c r="AA61" i="2"/>
  <c r="AG60" i="2"/>
  <c r="AC60" i="2"/>
  <c r="AA60" i="2"/>
  <c r="AC59" i="2"/>
  <c r="AG59" i="2" s="1"/>
  <c r="AA59" i="2"/>
  <c r="AC58" i="2"/>
  <c r="AG58" i="2" s="1"/>
  <c r="AA58" i="2"/>
  <c r="AC57" i="2"/>
  <c r="AG57" i="2" s="1"/>
  <c r="AA57" i="2"/>
  <c r="AG56" i="2"/>
  <c r="AC56" i="2"/>
  <c r="AA56" i="2"/>
  <c r="AC55" i="2"/>
  <c r="AG55" i="2" s="1"/>
  <c r="AA55" i="2"/>
  <c r="AC54" i="2"/>
  <c r="AG54" i="2" s="1"/>
  <c r="AA54" i="2"/>
  <c r="AC53" i="2"/>
  <c r="AG53" i="2" s="1"/>
  <c r="AA53" i="2"/>
  <c r="AG52" i="2"/>
  <c r="AC52" i="2"/>
  <c r="AA52" i="2"/>
  <c r="AC51" i="2"/>
  <c r="AG51" i="2" s="1"/>
  <c r="AA51" i="2"/>
  <c r="AC50" i="2"/>
  <c r="AG50" i="2" s="1"/>
  <c r="AA50" i="2"/>
  <c r="AC49" i="2"/>
  <c r="AG49" i="2" s="1"/>
  <c r="AA49" i="2"/>
  <c r="AG48" i="2"/>
  <c r="AC48" i="2"/>
  <c r="AA48" i="2"/>
  <c r="AC47" i="2"/>
  <c r="AG47" i="2" s="1"/>
  <c r="AA47" i="2"/>
  <c r="AC46" i="2"/>
  <c r="AG46" i="2" s="1"/>
  <c r="AA46" i="2"/>
  <c r="AC45" i="2"/>
  <c r="AG45" i="2" s="1"/>
  <c r="AA45" i="2"/>
  <c r="AG44" i="2"/>
  <c r="AC44" i="2"/>
  <c r="AA44" i="2"/>
  <c r="AC43" i="2"/>
  <c r="AG43" i="2" s="1"/>
  <c r="AA43" i="2"/>
  <c r="AC42" i="2"/>
  <c r="AG42" i="2" s="1"/>
  <c r="AA42" i="2"/>
  <c r="AC41" i="2"/>
  <c r="AG41" i="2" s="1"/>
  <c r="AA41" i="2"/>
  <c r="AG40" i="2"/>
  <c r="AC40" i="2"/>
  <c r="AA40" i="2"/>
  <c r="AC39" i="2"/>
  <c r="AG39" i="2" s="1"/>
  <c r="AA39" i="2"/>
  <c r="AC38" i="2"/>
  <c r="AG38" i="2" s="1"/>
  <c r="AA38" i="2"/>
  <c r="AC37" i="2"/>
  <c r="AG37" i="2" s="1"/>
  <c r="AA37" i="2"/>
  <c r="AG36" i="2"/>
  <c r="AC36" i="2"/>
  <c r="AA36" i="2"/>
  <c r="AC35" i="2"/>
  <c r="AG35" i="2" s="1"/>
  <c r="AA35" i="2"/>
  <c r="AC34" i="2"/>
  <c r="AG34" i="2" s="1"/>
  <c r="AA34" i="2"/>
  <c r="AC33" i="2"/>
  <c r="AG33" i="2" s="1"/>
  <c r="AA33" i="2"/>
  <c r="AG32" i="2"/>
  <c r="AC32" i="2"/>
  <c r="AA32" i="2"/>
  <c r="AC31" i="2"/>
  <c r="AG31" i="2" s="1"/>
  <c r="AA31" i="2"/>
  <c r="AC30" i="2"/>
  <c r="AG30" i="2" s="1"/>
  <c r="AA30" i="2"/>
  <c r="AC29" i="2"/>
  <c r="AG29" i="2" s="1"/>
  <c r="AA29" i="2"/>
  <c r="AG28" i="2"/>
  <c r="AC28" i="2"/>
  <c r="AA28" i="2"/>
  <c r="AC27" i="2"/>
  <c r="AG27" i="2" s="1"/>
  <c r="AA27" i="2"/>
  <c r="AC26" i="2"/>
  <c r="AG26" i="2" s="1"/>
  <c r="AA26" i="2"/>
  <c r="AC25" i="2"/>
  <c r="AG25" i="2" s="1"/>
  <c r="AA25" i="2"/>
  <c r="AC24" i="2"/>
  <c r="AG24" i="2" s="1"/>
  <c r="AA24" i="2"/>
  <c r="AC23" i="2"/>
  <c r="AG23" i="2" s="1"/>
  <c r="AA23" i="2"/>
  <c r="AC22" i="2"/>
  <c r="AG22" i="2" s="1"/>
  <c r="AA22" i="2"/>
  <c r="AC21" i="2"/>
  <c r="AG21" i="2" s="1"/>
  <c r="AA21" i="2"/>
  <c r="AG20" i="2"/>
  <c r="AC20" i="2"/>
  <c r="AA20" i="2"/>
  <c r="AC19" i="2"/>
  <c r="AG19" i="2" s="1"/>
  <c r="AA19" i="2"/>
  <c r="AC18" i="2"/>
  <c r="AG18" i="2" s="1"/>
  <c r="AA18" i="2"/>
  <c r="AC17" i="2"/>
  <c r="AG17" i="2" s="1"/>
  <c r="AA17" i="2"/>
  <c r="AC16" i="2"/>
  <c r="AG16" i="2" s="1"/>
  <c r="AA16" i="2"/>
  <c r="AC15" i="2"/>
  <c r="AG15" i="2" s="1"/>
  <c r="AA15" i="2"/>
  <c r="AC14" i="2"/>
  <c r="AG14" i="2" s="1"/>
  <c r="AA14" i="2"/>
  <c r="AC13" i="2"/>
  <c r="AG13" i="2" s="1"/>
  <c r="AA13" i="2"/>
  <c r="AG12" i="2"/>
  <c r="AC12" i="2"/>
  <c r="AA12" i="2"/>
  <c r="T113" i="2"/>
  <c r="X113" i="2" s="1"/>
  <c r="R113" i="2"/>
  <c r="X112" i="2"/>
  <c r="T112" i="2"/>
  <c r="R112" i="2"/>
  <c r="T111" i="2"/>
  <c r="X111" i="2" s="1"/>
  <c r="R111" i="2"/>
  <c r="T110" i="2"/>
  <c r="X110" i="2" s="1"/>
  <c r="R110" i="2"/>
  <c r="T109" i="2"/>
  <c r="X109" i="2" s="1"/>
  <c r="R109" i="2"/>
  <c r="X108" i="2"/>
  <c r="T108" i="2"/>
  <c r="R108" i="2"/>
  <c r="T107" i="2"/>
  <c r="X107" i="2" s="1"/>
  <c r="R107" i="2"/>
  <c r="T106" i="2"/>
  <c r="X106" i="2" s="1"/>
  <c r="R106" i="2"/>
  <c r="T105" i="2"/>
  <c r="X105" i="2" s="1"/>
  <c r="R105" i="2"/>
  <c r="X104" i="2"/>
  <c r="T104" i="2"/>
  <c r="R104" i="2"/>
  <c r="T103" i="2"/>
  <c r="X103" i="2" s="1"/>
  <c r="R103" i="2"/>
  <c r="T102" i="2"/>
  <c r="X102" i="2" s="1"/>
  <c r="R102" i="2"/>
  <c r="T101" i="2"/>
  <c r="X101" i="2" s="1"/>
  <c r="R101" i="2"/>
  <c r="X100" i="2"/>
  <c r="T100" i="2"/>
  <c r="R100" i="2"/>
  <c r="T99" i="2"/>
  <c r="X99" i="2" s="1"/>
  <c r="R99" i="2"/>
  <c r="T98" i="2"/>
  <c r="X98" i="2" s="1"/>
  <c r="R98" i="2"/>
  <c r="T97" i="2"/>
  <c r="X97" i="2" s="1"/>
  <c r="R97" i="2"/>
  <c r="X96" i="2"/>
  <c r="T96" i="2"/>
  <c r="R96" i="2"/>
  <c r="T95" i="2"/>
  <c r="X95" i="2" s="1"/>
  <c r="R95" i="2"/>
  <c r="T94" i="2"/>
  <c r="X94" i="2" s="1"/>
  <c r="R94" i="2"/>
  <c r="T93" i="2"/>
  <c r="X93" i="2" s="1"/>
  <c r="R93" i="2"/>
  <c r="X92" i="2"/>
  <c r="T92" i="2"/>
  <c r="R92" i="2"/>
  <c r="T91" i="2"/>
  <c r="X91" i="2" s="1"/>
  <c r="R91" i="2"/>
  <c r="T90" i="2"/>
  <c r="X90" i="2" s="1"/>
  <c r="R90" i="2"/>
  <c r="T89" i="2"/>
  <c r="X89" i="2" s="1"/>
  <c r="R89" i="2"/>
  <c r="X88" i="2"/>
  <c r="T88" i="2"/>
  <c r="R88" i="2"/>
  <c r="T87" i="2"/>
  <c r="X87" i="2" s="1"/>
  <c r="R87" i="2"/>
  <c r="T86" i="2"/>
  <c r="X86" i="2" s="1"/>
  <c r="R86" i="2"/>
  <c r="T85" i="2"/>
  <c r="X85" i="2" s="1"/>
  <c r="R85" i="2"/>
  <c r="X84" i="2"/>
  <c r="T84" i="2"/>
  <c r="R84" i="2"/>
  <c r="T83" i="2"/>
  <c r="X83" i="2" s="1"/>
  <c r="R83" i="2"/>
  <c r="T82" i="2"/>
  <c r="X82" i="2" s="1"/>
  <c r="R82" i="2"/>
  <c r="T81" i="2"/>
  <c r="X81" i="2" s="1"/>
  <c r="R81" i="2"/>
  <c r="X80" i="2"/>
  <c r="T80" i="2"/>
  <c r="R80" i="2"/>
  <c r="T79" i="2"/>
  <c r="X79" i="2" s="1"/>
  <c r="R79" i="2"/>
  <c r="T78" i="2"/>
  <c r="X78" i="2" s="1"/>
  <c r="R78" i="2"/>
  <c r="T77" i="2"/>
  <c r="X77" i="2" s="1"/>
  <c r="R77" i="2"/>
  <c r="X76" i="2"/>
  <c r="T76" i="2"/>
  <c r="R76" i="2"/>
  <c r="T75" i="2"/>
  <c r="X75" i="2" s="1"/>
  <c r="R75" i="2"/>
  <c r="T74" i="2"/>
  <c r="X74" i="2" s="1"/>
  <c r="R74" i="2"/>
  <c r="T73" i="2"/>
  <c r="X73" i="2" s="1"/>
  <c r="R73" i="2"/>
  <c r="X72" i="2"/>
  <c r="T72" i="2"/>
  <c r="R72" i="2"/>
  <c r="T71" i="2"/>
  <c r="X71" i="2" s="1"/>
  <c r="R71" i="2"/>
  <c r="T70" i="2"/>
  <c r="X70" i="2" s="1"/>
  <c r="R70" i="2"/>
  <c r="T69" i="2"/>
  <c r="X69" i="2" s="1"/>
  <c r="R69" i="2"/>
  <c r="X68" i="2"/>
  <c r="T68" i="2"/>
  <c r="R68" i="2"/>
  <c r="T67" i="2"/>
  <c r="X67" i="2" s="1"/>
  <c r="R67" i="2"/>
  <c r="T66" i="2"/>
  <c r="X66" i="2" s="1"/>
  <c r="R66" i="2"/>
  <c r="T65" i="2"/>
  <c r="X65" i="2" s="1"/>
  <c r="R65" i="2"/>
  <c r="X64" i="2"/>
  <c r="T64" i="2"/>
  <c r="R64" i="2"/>
  <c r="T63" i="2"/>
  <c r="X63" i="2" s="1"/>
  <c r="R63" i="2"/>
  <c r="T62" i="2"/>
  <c r="X62" i="2" s="1"/>
  <c r="R62" i="2"/>
  <c r="T61" i="2"/>
  <c r="X61" i="2" s="1"/>
  <c r="R61" i="2"/>
  <c r="X60" i="2"/>
  <c r="T60" i="2"/>
  <c r="R60" i="2"/>
  <c r="T59" i="2"/>
  <c r="X59" i="2" s="1"/>
  <c r="R59" i="2"/>
  <c r="T58" i="2"/>
  <c r="X58" i="2" s="1"/>
  <c r="R58" i="2"/>
  <c r="T57" i="2"/>
  <c r="X57" i="2" s="1"/>
  <c r="R57" i="2"/>
  <c r="X56" i="2"/>
  <c r="T56" i="2"/>
  <c r="R56" i="2"/>
  <c r="T55" i="2"/>
  <c r="X55" i="2" s="1"/>
  <c r="R55" i="2"/>
  <c r="T54" i="2"/>
  <c r="X54" i="2" s="1"/>
  <c r="R54" i="2"/>
  <c r="T53" i="2"/>
  <c r="X53" i="2" s="1"/>
  <c r="R53" i="2"/>
  <c r="X52" i="2"/>
  <c r="T52" i="2"/>
  <c r="R52" i="2"/>
  <c r="T51" i="2"/>
  <c r="X51" i="2" s="1"/>
  <c r="R51" i="2"/>
  <c r="T50" i="2"/>
  <c r="X50" i="2" s="1"/>
  <c r="R50" i="2"/>
  <c r="T49" i="2"/>
  <c r="X49" i="2" s="1"/>
  <c r="R49" i="2"/>
  <c r="X48" i="2"/>
  <c r="T48" i="2"/>
  <c r="R48" i="2"/>
  <c r="T47" i="2"/>
  <c r="X47" i="2" s="1"/>
  <c r="R47" i="2"/>
  <c r="T46" i="2"/>
  <c r="X46" i="2" s="1"/>
  <c r="R46" i="2"/>
  <c r="T45" i="2"/>
  <c r="X45" i="2" s="1"/>
  <c r="R45" i="2"/>
  <c r="X44" i="2"/>
  <c r="T44" i="2"/>
  <c r="R44" i="2"/>
  <c r="T43" i="2"/>
  <c r="X43" i="2" s="1"/>
  <c r="R43" i="2"/>
  <c r="T42" i="2"/>
  <c r="X42" i="2" s="1"/>
  <c r="R42" i="2"/>
  <c r="T41" i="2"/>
  <c r="X41" i="2" s="1"/>
  <c r="R41" i="2"/>
  <c r="X40" i="2"/>
  <c r="T40" i="2"/>
  <c r="R40" i="2"/>
  <c r="T39" i="2"/>
  <c r="X39" i="2" s="1"/>
  <c r="R39" i="2"/>
  <c r="T38" i="2"/>
  <c r="X38" i="2" s="1"/>
  <c r="R38" i="2"/>
  <c r="T37" i="2"/>
  <c r="X37" i="2" s="1"/>
  <c r="R37" i="2"/>
  <c r="X36" i="2"/>
  <c r="T36" i="2"/>
  <c r="R36" i="2"/>
  <c r="T35" i="2"/>
  <c r="X35" i="2" s="1"/>
  <c r="R35" i="2"/>
  <c r="T34" i="2"/>
  <c r="X34" i="2" s="1"/>
  <c r="R34" i="2"/>
  <c r="T33" i="2"/>
  <c r="X33" i="2" s="1"/>
  <c r="R33" i="2"/>
  <c r="X32" i="2"/>
  <c r="T32" i="2"/>
  <c r="R32" i="2"/>
  <c r="T31" i="2"/>
  <c r="X31" i="2" s="1"/>
  <c r="R31" i="2"/>
  <c r="T30" i="2"/>
  <c r="X30" i="2" s="1"/>
  <c r="R30" i="2"/>
  <c r="T29" i="2"/>
  <c r="X29" i="2" s="1"/>
  <c r="R29" i="2"/>
  <c r="X28" i="2"/>
  <c r="T28" i="2"/>
  <c r="R28" i="2"/>
  <c r="T27" i="2"/>
  <c r="X27" i="2" s="1"/>
  <c r="R27" i="2"/>
  <c r="T26" i="2"/>
  <c r="X26" i="2" s="1"/>
  <c r="R26" i="2"/>
  <c r="T25" i="2"/>
  <c r="X25" i="2" s="1"/>
  <c r="R25" i="2"/>
  <c r="X24" i="2"/>
  <c r="T24" i="2"/>
  <c r="R24" i="2"/>
  <c r="T23" i="2"/>
  <c r="X23" i="2" s="1"/>
  <c r="R23" i="2"/>
  <c r="T22" i="2"/>
  <c r="X22" i="2" s="1"/>
  <c r="R22" i="2"/>
  <c r="T21" i="2"/>
  <c r="X21" i="2" s="1"/>
  <c r="R21" i="2"/>
  <c r="T20" i="2"/>
  <c r="X20" i="2" s="1"/>
  <c r="R20" i="2"/>
  <c r="T19" i="2"/>
  <c r="X19" i="2" s="1"/>
  <c r="R19" i="2"/>
  <c r="T18" i="2"/>
  <c r="X18" i="2" s="1"/>
  <c r="R18" i="2"/>
  <c r="T17" i="2"/>
  <c r="X17" i="2" s="1"/>
  <c r="R17" i="2"/>
  <c r="X16" i="2"/>
  <c r="T16" i="2"/>
  <c r="R16" i="2"/>
  <c r="T15" i="2"/>
  <c r="X15" i="2" s="1"/>
  <c r="R15" i="2"/>
  <c r="T14" i="2"/>
  <c r="X14" i="2" s="1"/>
  <c r="R14" i="2"/>
  <c r="T13" i="2"/>
  <c r="X13" i="2" s="1"/>
  <c r="R13" i="2"/>
  <c r="T12" i="2"/>
  <c r="X12" i="2" s="1"/>
  <c r="R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2" i="2"/>
  <c r="BX115" i="2"/>
  <c r="BW115" i="2"/>
  <c r="BS115" i="2"/>
  <c r="BR115" i="2"/>
  <c r="BO115" i="2"/>
  <c r="BN115" i="2"/>
  <c r="BJ115" i="2"/>
  <c r="BI115" i="2"/>
  <c r="BF115" i="2"/>
  <c r="BE115" i="2"/>
  <c r="BA115" i="2"/>
  <c r="AZ115" i="2"/>
  <c r="AW115" i="2"/>
  <c r="AV115" i="2"/>
  <c r="AR115" i="2"/>
  <c r="AQ115" i="2"/>
  <c r="AN115" i="2"/>
  <c r="AM115" i="2"/>
  <c r="AI115" i="2"/>
  <c r="AH115" i="2"/>
  <c r="AE115" i="2"/>
  <c r="AD115" i="2"/>
  <c r="Z115" i="2"/>
  <c r="Y115" i="2"/>
  <c r="V115" i="2"/>
  <c r="U115" i="2"/>
  <c r="Q115" i="2"/>
  <c r="P115" i="2"/>
  <c r="L115" i="2"/>
  <c r="H115" i="2"/>
  <c r="G115" i="2"/>
  <c r="U6" i="3"/>
  <c r="D15" i="5" s="1"/>
  <c r="N14" i="6"/>
  <c r="N7" i="6"/>
  <c r="O45" i="2"/>
  <c r="K109" i="2"/>
  <c r="O109" i="2" s="1"/>
  <c r="K32" i="2"/>
  <c r="O32" i="2" s="1"/>
  <c r="K33" i="2"/>
  <c r="O33" i="2" s="1"/>
  <c r="K34" i="2"/>
  <c r="O34" i="2" s="1"/>
  <c r="K35" i="2"/>
  <c r="O35" i="2" s="1"/>
  <c r="K36" i="2"/>
  <c r="O36" i="2" s="1"/>
  <c r="K37" i="2"/>
  <c r="O37" i="2" s="1"/>
  <c r="K38" i="2"/>
  <c r="O38" i="2" s="1"/>
  <c r="K39" i="2"/>
  <c r="O39" i="2" s="1"/>
  <c r="K40" i="2"/>
  <c r="O40" i="2" s="1"/>
  <c r="K41" i="2"/>
  <c r="O41" i="2" s="1"/>
  <c r="K42" i="2"/>
  <c r="O42" i="2" s="1"/>
  <c r="K43" i="2"/>
  <c r="O43" i="2" s="1"/>
  <c r="K44" i="2"/>
  <c r="O44" i="2" s="1"/>
  <c r="K45" i="2"/>
  <c r="K46" i="2"/>
  <c r="O46" i="2" s="1"/>
  <c r="K47" i="2"/>
  <c r="O47" i="2" s="1"/>
  <c r="K48" i="2"/>
  <c r="O48" i="2" s="1"/>
  <c r="K49" i="2"/>
  <c r="O49" i="2" s="1"/>
  <c r="K50" i="2"/>
  <c r="O50" i="2" s="1"/>
  <c r="K51" i="2"/>
  <c r="O51" i="2" s="1"/>
  <c r="K52" i="2"/>
  <c r="O52" i="2" s="1"/>
  <c r="K53" i="2"/>
  <c r="O53" i="2" s="1"/>
  <c r="K54" i="2"/>
  <c r="O54" i="2" s="1"/>
  <c r="K55" i="2"/>
  <c r="O55" i="2" s="1"/>
  <c r="K56" i="2"/>
  <c r="O56" i="2" s="1"/>
  <c r="K57" i="2"/>
  <c r="O57" i="2" s="1"/>
  <c r="K58" i="2"/>
  <c r="O58" i="2" s="1"/>
  <c r="K59" i="2"/>
  <c r="O59" i="2" s="1"/>
  <c r="K60" i="2"/>
  <c r="O60" i="2" s="1"/>
  <c r="K61" i="2"/>
  <c r="O61" i="2" s="1"/>
  <c r="K62" i="2"/>
  <c r="O62" i="2" s="1"/>
  <c r="K63" i="2"/>
  <c r="O63" i="2" s="1"/>
  <c r="K64" i="2"/>
  <c r="O64" i="2" s="1"/>
  <c r="K65" i="2"/>
  <c r="O65" i="2" s="1"/>
  <c r="K66" i="2"/>
  <c r="O66" i="2" s="1"/>
  <c r="K67" i="2"/>
  <c r="O67" i="2" s="1"/>
  <c r="K68" i="2"/>
  <c r="O68" i="2" s="1"/>
  <c r="K69" i="2"/>
  <c r="O69" i="2" s="1"/>
  <c r="K70" i="2"/>
  <c r="O70" i="2" s="1"/>
  <c r="K71" i="2"/>
  <c r="O71" i="2" s="1"/>
  <c r="K72" i="2"/>
  <c r="O72" i="2" s="1"/>
  <c r="K73" i="2"/>
  <c r="O73" i="2" s="1"/>
  <c r="K74" i="2"/>
  <c r="O74" i="2" s="1"/>
  <c r="K75" i="2"/>
  <c r="O75" i="2" s="1"/>
  <c r="K76" i="2"/>
  <c r="O76" i="2" s="1"/>
  <c r="K77" i="2"/>
  <c r="O77" i="2" s="1"/>
  <c r="K78" i="2"/>
  <c r="O78" i="2" s="1"/>
  <c r="K79" i="2"/>
  <c r="O79" i="2" s="1"/>
  <c r="K80" i="2"/>
  <c r="O80" i="2" s="1"/>
  <c r="K81" i="2"/>
  <c r="O81" i="2" s="1"/>
  <c r="K82" i="2"/>
  <c r="O82" i="2" s="1"/>
  <c r="K83" i="2"/>
  <c r="O83" i="2" s="1"/>
  <c r="K84" i="2"/>
  <c r="O84" i="2" s="1"/>
  <c r="K85" i="2"/>
  <c r="O85" i="2" s="1"/>
  <c r="K86" i="2"/>
  <c r="O86" i="2" s="1"/>
  <c r="K87" i="2"/>
  <c r="O87" i="2" s="1"/>
  <c r="K88" i="2"/>
  <c r="O88" i="2" s="1"/>
  <c r="K89" i="2"/>
  <c r="O89" i="2" s="1"/>
  <c r="K90" i="2"/>
  <c r="O90" i="2" s="1"/>
  <c r="K91" i="2"/>
  <c r="O91" i="2" s="1"/>
  <c r="K92" i="2"/>
  <c r="O92" i="2" s="1"/>
  <c r="K93" i="2"/>
  <c r="O93" i="2" s="1"/>
  <c r="K94" i="2"/>
  <c r="O94" i="2" s="1"/>
  <c r="K95" i="2"/>
  <c r="O95" i="2" s="1"/>
  <c r="K96" i="2"/>
  <c r="O96" i="2" s="1"/>
  <c r="K97" i="2"/>
  <c r="O97" i="2" s="1"/>
  <c r="K98" i="2"/>
  <c r="O98" i="2" s="1"/>
  <c r="K99" i="2"/>
  <c r="O99" i="2" s="1"/>
  <c r="K100" i="2"/>
  <c r="O100" i="2" s="1"/>
  <c r="K101" i="2"/>
  <c r="O101" i="2" s="1"/>
  <c r="K102" i="2"/>
  <c r="O102" i="2" s="1"/>
  <c r="K103" i="2"/>
  <c r="O103" i="2" s="1"/>
  <c r="K104" i="2"/>
  <c r="O104" i="2" s="1"/>
  <c r="K105" i="2"/>
  <c r="O105" i="2" s="1"/>
  <c r="K106" i="2"/>
  <c r="O106" i="2" s="1"/>
  <c r="K107" i="2"/>
  <c r="O107" i="2" s="1"/>
  <c r="K108" i="2"/>
  <c r="O108" i="2" s="1"/>
  <c r="K110" i="2"/>
  <c r="O110" i="2" s="1"/>
  <c r="K111" i="2"/>
  <c r="O111" i="2" s="1"/>
  <c r="K112" i="2"/>
  <c r="O112" i="2" s="1"/>
  <c r="K113" i="2"/>
  <c r="O113" i="2" s="1"/>
  <c r="I112" i="2"/>
  <c r="I113" i="2"/>
  <c r="M115" i="2"/>
  <c r="BH115" i="2" l="1"/>
  <c r="BM115" i="2"/>
  <c r="AL115" i="2"/>
  <c r="AG115" i="2"/>
  <c r="R115" i="2"/>
  <c r="AY115" i="2"/>
  <c r="X115" i="2"/>
  <c r="AS115" i="2"/>
  <c r="BT115" i="2"/>
  <c r="AJ115" i="2"/>
  <c r="AA115" i="2"/>
  <c r="BB115" i="2"/>
  <c r="BK115" i="2"/>
  <c r="BZ115" i="2"/>
  <c r="BQ115" i="2"/>
  <c r="T115" i="2"/>
  <c r="BD115" i="2"/>
  <c r="BG118" i="2" s="1"/>
  <c r="H19" i="7" s="1"/>
  <c r="AU115" i="2"/>
  <c r="AX118" i="2" s="1"/>
  <c r="H18" i="7" s="1"/>
  <c r="AC115" i="2"/>
  <c r="AP115" i="2"/>
  <c r="BV115" i="2"/>
  <c r="BY118" i="2" s="1"/>
  <c r="H21" i="7" s="1"/>
  <c r="BP118" i="2"/>
  <c r="H20" i="7" s="1"/>
  <c r="AO118" i="2"/>
  <c r="H17" i="7" s="1"/>
  <c r="D29" i="6"/>
  <c r="C29" i="6"/>
  <c r="B29" i="6"/>
  <c r="D22" i="6"/>
  <c r="D14" i="6"/>
  <c r="D7" i="6"/>
  <c r="C22" i="6"/>
  <c r="B22" i="6"/>
  <c r="K14" i="6"/>
  <c r="I14" i="6"/>
  <c r="C14" i="6"/>
  <c r="B14" i="6"/>
  <c r="K7" i="6"/>
  <c r="I7" i="6"/>
  <c r="B7" i="6"/>
  <c r="C7" i="6"/>
  <c r="G5" i="4"/>
  <c r="G4" i="4"/>
  <c r="G3" i="4"/>
  <c r="G5" i="1"/>
  <c r="G4" i="1"/>
  <c r="G3" i="1"/>
  <c r="C4" i="2"/>
  <c r="CD12" i="2"/>
  <c r="K25" i="2"/>
  <c r="O25" i="2" s="1"/>
  <c r="K26" i="2"/>
  <c r="O26" i="2" s="1"/>
  <c r="K27" i="2"/>
  <c r="O27" i="2" s="1"/>
  <c r="K28" i="2"/>
  <c r="O28" i="2" s="1"/>
  <c r="K29" i="2"/>
  <c r="O29" i="2" s="1"/>
  <c r="K30" i="2"/>
  <c r="O30" i="2" s="1"/>
  <c r="K31" i="2"/>
  <c r="O31" i="2" s="1"/>
  <c r="K12" i="2"/>
  <c r="O12" i="2" s="1"/>
  <c r="K13" i="2"/>
  <c r="O13" i="2" s="1"/>
  <c r="K14" i="2"/>
  <c r="O14" i="2" s="1"/>
  <c r="K15" i="2"/>
  <c r="O15" i="2" s="1"/>
  <c r="K16" i="2"/>
  <c r="O16" i="2" s="1"/>
  <c r="K17" i="2"/>
  <c r="O17" i="2" s="1"/>
  <c r="K18" i="2"/>
  <c r="O18" i="2" s="1"/>
  <c r="K19" i="2"/>
  <c r="O19" i="2" s="1"/>
  <c r="K20" i="2"/>
  <c r="O20" i="2" s="1"/>
  <c r="K21" i="2"/>
  <c r="O21" i="2" s="1"/>
  <c r="K22" i="2"/>
  <c r="O22" i="2" s="1"/>
  <c r="K23" i="2"/>
  <c r="O23" i="2" s="1"/>
  <c r="K24" i="2"/>
  <c r="O24" i="2" s="1"/>
  <c r="CD13" i="2"/>
  <c r="CD14" i="2"/>
  <c r="CD15" i="2"/>
  <c r="CD16" i="2"/>
  <c r="CD17" i="2"/>
  <c r="CD18" i="2"/>
  <c r="CD19" i="2"/>
  <c r="CD20" i="2"/>
  <c r="CD21" i="2"/>
  <c r="CD22" i="2"/>
  <c r="CD23" i="2"/>
  <c r="CD24" i="2"/>
  <c r="CD25" i="2"/>
  <c r="CD26" i="2"/>
  <c r="CD27" i="2"/>
  <c r="CD28" i="2"/>
  <c r="CD29" i="2"/>
  <c r="CD30" i="2"/>
  <c r="CD31" i="2"/>
  <c r="CD32" i="2"/>
  <c r="CD33" i="2"/>
  <c r="CD34" i="2"/>
  <c r="CD35" i="2"/>
  <c r="CD36" i="2"/>
  <c r="CD37" i="2"/>
  <c r="CD38" i="2"/>
  <c r="CD39" i="2"/>
  <c r="CD40" i="2"/>
  <c r="CD41" i="2"/>
  <c r="CD42" i="2"/>
  <c r="CD43" i="2"/>
  <c r="CD44" i="2"/>
  <c r="CD45" i="2"/>
  <c r="CD46" i="2"/>
  <c r="CD47" i="2"/>
  <c r="CD48" i="2"/>
  <c r="CD49" i="2"/>
  <c r="CD50" i="2"/>
  <c r="CD51" i="2"/>
  <c r="CD52" i="2"/>
  <c r="CD53" i="2"/>
  <c r="CD54" i="2"/>
  <c r="CD55" i="2"/>
  <c r="CD56" i="2"/>
  <c r="CD57" i="2"/>
  <c r="CD58" i="2"/>
  <c r="CD59" i="2"/>
  <c r="CD60" i="2"/>
  <c r="CD112" i="2"/>
  <c r="CD113" i="2"/>
  <c r="CD114" i="2"/>
  <c r="K25" i="5"/>
  <c r="AB115" i="2" s="1"/>
  <c r="I115" i="2" l="1"/>
  <c r="K115" i="2"/>
  <c r="H5" i="7" s="1"/>
  <c r="BL115" i="2"/>
  <c r="BL118" i="2" s="1"/>
  <c r="B20" i="7" s="1"/>
  <c r="BC115" i="2"/>
  <c r="BC118" i="2" s="1"/>
  <c r="B19" i="7" s="1"/>
  <c r="AK115" i="2"/>
  <c r="AK118" i="2" s="1"/>
  <c r="B17" i="7" s="1"/>
  <c r="AT115" i="2"/>
  <c r="AT118" i="2" s="1"/>
  <c r="B18" i="7" s="1"/>
  <c r="J115" i="2"/>
  <c r="J118" i="2" s="1"/>
  <c r="B5" i="7" s="1"/>
  <c r="BU115" i="2"/>
  <c r="BU118" i="2" s="1"/>
  <c r="B21" i="7" s="1"/>
  <c r="S115" i="2"/>
  <c r="S118" i="2" s="1"/>
  <c r="B6" i="7" s="1"/>
  <c r="O14" i="6"/>
  <c r="P14" i="6" s="1"/>
  <c r="O7" i="6"/>
  <c r="P7" i="6" s="1"/>
  <c r="AF118" i="2"/>
  <c r="H16" i="7" s="1"/>
  <c r="AB118" i="2"/>
  <c r="B16" i="7" s="1"/>
  <c r="W118" i="2"/>
  <c r="H6" i="7" s="1"/>
  <c r="O115" i="2"/>
  <c r="K1" i="1"/>
  <c r="K1" i="4"/>
  <c r="R6" i="3" s="1"/>
  <c r="B7" i="7" l="1"/>
  <c r="C7" i="7" s="1"/>
  <c r="H22" i="7"/>
  <c r="G29" i="6" s="1"/>
  <c r="H7" i="7"/>
  <c r="G22" i="6" s="1"/>
  <c r="B22" i="7"/>
  <c r="C22" i="7" s="1"/>
  <c r="O6" i="3"/>
  <c r="CE13" i="2"/>
  <c r="CF13" i="2" s="1"/>
  <c r="CE14" i="2"/>
  <c r="CE15" i="2"/>
  <c r="CE16" i="2"/>
  <c r="CE17" i="2"/>
  <c r="CE18" i="2"/>
  <c r="CE19" i="2"/>
  <c r="CE20" i="2"/>
  <c r="CF20" i="2" s="1"/>
  <c r="CE21" i="2"/>
  <c r="CF21" i="2" s="1"/>
  <c r="CE22" i="2"/>
  <c r="CE23" i="2"/>
  <c r="CE24" i="2"/>
  <c r="CE25" i="2"/>
  <c r="CF25" i="2" s="1"/>
  <c r="CE26" i="2"/>
  <c r="CF26" i="2" s="1"/>
  <c r="CE27" i="2"/>
  <c r="CF27" i="2" s="1"/>
  <c r="CE28" i="2"/>
  <c r="CF28" i="2" s="1"/>
  <c r="CE29" i="2"/>
  <c r="CF29" i="2" s="1"/>
  <c r="CE30" i="2"/>
  <c r="CF30" i="2" s="1"/>
  <c r="CE31" i="2"/>
  <c r="CF31" i="2" s="1"/>
  <c r="CE32" i="2"/>
  <c r="CF32" i="2" s="1"/>
  <c r="CE33" i="2"/>
  <c r="CE34" i="2"/>
  <c r="CF34" i="2" s="1"/>
  <c r="CE35" i="2"/>
  <c r="CE36" i="2"/>
  <c r="CF36" i="2" s="1"/>
  <c r="CE37" i="2"/>
  <c r="CF37" i="2" s="1"/>
  <c r="CE38" i="2"/>
  <c r="CF38" i="2" s="1"/>
  <c r="CE39" i="2"/>
  <c r="CF39" i="2" s="1"/>
  <c r="CE40" i="2"/>
  <c r="CF40" i="2" s="1"/>
  <c r="CE41" i="2"/>
  <c r="CF41" i="2" s="1"/>
  <c r="CE42" i="2"/>
  <c r="CF42" i="2" s="1"/>
  <c r="CE43" i="2"/>
  <c r="CF43" i="2" s="1"/>
  <c r="CE44" i="2"/>
  <c r="CF44" i="2" s="1"/>
  <c r="CE45" i="2"/>
  <c r="CF45" i="2" s="1"/>
  <c r="CE46" i="2"/>
  <c r="CF46" i="2" s="1"/>
  <c r="CE47" i="2"/>
  <c r="CF47" i="2" s="1"/>
  <c r="CE48" i="2"/>
  <c r="CF48" i="2" s="1"/>
  <c r="CE49" i="2"/>
  <c r="CE50" i="2"/>
  <c r="CF50" i="2" s="1"/>
  <c r="CE51" i="2"/>
  <c r="CE52" i="2"/>
  <c r="CF52" i="2" s="1"/>
  <c r="CE53" i="2"/>
  <c r="CF53" i="2" s="1"/>
  <c r="CE54" i="2"/>
  <c r="CF54" i="2" s="1"/>
  <c r="CE55" i="2"/>
  <c r="CF55" i="2" s="1"/>
  <c r="CE56" i="2"/>
  <c r="CF56" i="2" s="1"/>
  <c r="CE57" i="2"/>
  <c r="CF57" i="2" s="1"/>
  <c r="CE58" i="2"/>
  <c r="CF58" i="2" s="1"/>
  <c r="CE59" i="2"/>
  <c r="CF59" i="2" s="1"/>
  <c r="CE60" i="2"/>
  <c r="CF60" i="2" s="1"/>
  <c r="CE112" i="2"/>
  <c r="CF112" i="2" s="1"/>
  <c r="CE113" i="2"/>
  <c r="CF113" i="2" s="1"/>
  <c r="CE114" i="2"/>
  <c r="CF114" i="2" s="1"/>
  <c r="CE115" i="2"/>
  <c r="CE12" i="2"/>
  <c r="E7" i="6" l="1"/>
  <c r="I22" i="7"/>
  <c r="I7" i="7"/>
  <c r="E14" i="6"/>
  <c r="CF24" i="2"/>
  <c r="CF18" i="2"/>
  <c r="CF16" i="2"/>
  <c r="CF14" i="2"/>
  <c r="CF12" i="2"/>
  <c r="CF51" i="2"/>
  <c r="CF49" i="2"/>
  <c r="CF35" i="2"/>
  <c r="CF33" i="2"/>
  <c r="CF23" i="2"/>
  <c r="CF19" i="2"/>
  <c r="CF17" i="2"/>
  <c r="CF15" i="2"/>
  <c r="CF115" i="2"/>
  <c r="CF22" i="2"/>
  <c r="G12" i="5"/>
  <c r="K12" i="5" s="1"/>
  <c r="D7" i="7" s="1"/>
  <c r="D9" i="7" s="1"/>
  <c r="H5" i="5"/>
  <c r="H4" i="5"/>
  <c r="J7" i="7" l="1"/>
  <c r="J9" i="7" s="1"/>
  <c r="A15" i="5"/>
  <c r="M6" i="3" l="1"/>
  <c r="G15" i="5"/>
  <c r="D22" i="7" l="1"/>
  <c r="D24" i="7" s="1"/>
  <c r="I22" i="6"/>
  <c r="P6" i="3"/>
  <c r="S6" i="3" s="1"/>
  <c r="G7" i="6"/>
  <c r="E22" i="6" s="1"/>
  <c r="J22" i="7" l="1"/>
  <c r="J24" i="7" s="1"/>
  <c r="Q6" i="3" s="1"/>
  <c r="N6" i="3"/>
  <c r="G14" i="6" s="1"/>
  <c r="E29" i="6" s="1"/>
  <c r="K22" i="6"/>
  <c r="T6" i="3" l="1"/>
  <c r="I29" i="6"/>
  <c r="K29" i="6" s="1"/>
  <c r="L6" i="3"/>
</calcChain>
</file>

<file path=xl/sharedStrings.xml><?xml version="1.0" encoding="utf-8"?>
<sst xmlns="http://schemas.openxmlformats.org/spreadsheetml/2006/main" count="495" uniqueCount="198">
  <si>
    <t>幼稚園名</t>
    <rPh sb="0" eb="3">
      <t>ヨウチエン</t>
    </rPh>
    <rPh sb="3" eb="4">
      <t>メイ</t>
    </rPh>
    <phoneticPr fontId="1"/>
  </si>
  <si>
    <t>No</t>
    <phoneticPr fontId="1"/>
  </si>
  <si>
    <t>割合</t>
    <rPh sb="0" eb="2">
      <t>ワリアイ</t>
    </rPh>
    <phoneticPr fontId="1"/>
  </si>
  <si>
    <t>都道府県名</t>
    <rPh sb="0" eb="4">
      <t>トドウフケン</t>
    </rPh>
    <rPh sb="4" eb="5">
      <t>メイ</t>
    </rPh>
    <phoneticPr fontId="1"/>
  </si>
  <si>
    <t>回答</t>
    <rPh sb="0" eb="2">
      <t>カイトウ</t>
    </rPh>
    <phoneticPr fontId="1"/>
  </si>
  <si>
    <t>①</t>
    <phoneticPr fontId="1"/>
  </si>
  <si>
    <t>②</t>
    <phoneticPr fontId="1"/>
  </si>
  <si>
    <t>③</t>
    <phoneticPr fontId="1"/>
  </si>
  <si>
    <t>④</t>
    <phoneticPr fontId="1"/>
  </si>
  <si>
    <t>総括表</t>
    <rPh sb="0" eb="3">
      <t>ソウカツヒョウ</t>
    </rPh>
    <phoneticPr fontId="1"/>
  </si>
  <si>
    <t>幼稚園の教育体制支援事業「チェックリスト」（令和３年度）【実績報告】</t>
    <rPh sb="29" eb="31">
      <t>ジッセキ</t>
    </rPh>
    <rPh sb="31" eb="33">
      <t>ホウコク</t>
    </rPh>
    <phoneticPr fontId="1"/>
  </si>
  <si>
    <t>幼稚園の教育体制支援事業「チェックリスト」（令和３年度）【申請】</t>
    <rPh sb="29" eb="31">
      <t>シンセイ</t>
    </rPh>
    <phoneticPr fontId="1"/>
  </si>
  <si>
    <t>⑤</t>
    <phoneticPr fontId="1"/>
  </si>
  <si>
    <t>⑥</t>
    <phoneticPr fontId="1"/>
  </si>
  <si>
    <t>⑦</t>
    <phoneticPr fontId="1"/>
  </si>
  <si>
    <t>令和４年２月以降、教職員に対する賃金改善を実施している。
※賃金改善とは、本事業の実施により、教職員について、雇用形態、職種、勤続年数、職責等が事業実施年度と同等の条件の下で、本事業実施前に適用されていた算定方法に基づく賃金水準を超えて、賃金を引き上げることをいう。</t>
    <phoneticPr fontId="1"/>
  </si>
  <si>
    <t>本事業による賃金改善に係る計画書を作成している。</t>
    <phoneticPr fontId="1"/>
  </si>
  <si>
    <t>計画の具体的な内容を教職員に周知している。</t>
    <phoneticPr fontId="1"/>
  </si>
  <si>
    <t>本事業による補助額は、教職員の賃金改善及び当該賃金改善に伴い増加する法定福利費等の事業主負担分に全額充てることとしている。</t>
    <phoneticPr fontId="1"/>
  </si>
  <si>
    <t>本事業により改善を行う賃金項目以外の賃金項目（業績等に応じて変動するものを除く。）の水準を低下させていない。</t>
    <phoneticPr fontId="1"/>
  </si>
  <si>
    <t>令和４年１０月以降においても、本事業により講じた賃金改善の水準を維持することとしている。</t>
    <phoneticPr fontId="1"/>
  </si>
  <si>
    <t>⑧</t>
    <phoneticPr fontId="1"/>
  </si>
  <si>
    <t>基準月
の給与</t>
    <rPh sb="0" eb="2">
      <t>キジュン</t>
    </rPh>
    <rPh sb="2" eb="3">
      <t>ツキ</t>
    </rPh>
    <rPh sb="5" eb="7">
      <t>キュウヨ</t>
    </rPh>
    <phoneticPr fontId="1"/>
  </si>
  <si>
    <t>基本給及び決まって毎月支払う手当</t>
    <rPh sb="0" eb="3">
      <t>キホンキュウ</t>
    </rPh>
    <rPh sb="3" eb="4">
      <t>オヨ</t>
    </rPh>
    <rPh sb="5" eb="6">
      <t>キ</t>
    </rPh>
    <rPh sb="9" eb="13">
      <t>マイツキシハラ</t>
    </rPh>
    <rPh sb="14" eb="16">
      <t>テアテ</t>
    </rPh>
    <phoneticPr fontId="1"/>
  </si>
  <si>
    <t>職種</t>
    <rPh sb="0" eb="2">
      <t>ショクシュ</t>
    </rPh>
    <phoneticPr fontId="1"/>
  </si>
  <si>
    <t>法人
役員の
兼務</t>
    <rPh sb="0" eb="2">
      <t>ホウジン</t>
    </rPh>
    <rPh sb="3" eb="5">
      <t>ヤクイン</t>
    </rPh>
    <rPh sb="7" eb="9">
      <t>ケンム</t>
    </rPh>
    <phoneticPr fontId="1"/>
  </si>
  <si>
    <t>法人役員を兼ねる園長</t>
    <rPh sb="0" eb="4">
      <t>ホウジンヤクイン</t>
    </rPh>
    <rPh sb="5" eb="6">
      <t>カ</t>
    </rPh>
    <rPh sb="8" eb="10">
      <t>エンチョウ</t>
    </rPh>
    <phoneticPr fontId="1"/>
  </si>
  <si>
    <t>a</t>
    <phoneticPr fontId="1"/>
  </si>
  <si>
    <t>b</t>
    <phoneticPr fontId="1"/>
  </si>
  <si>
    <t>c</t>
    <phoneticPr fontId="1"/>
  </si>
  <si>
    <t>d=b/a</t>
    <phoneticPr fontId="1"/>
  </si>
  <si>
    <t>f</t>
    <phoneticPr fontId="1"/>
  </si>
  <si>
    <t>g</t>
    <phoneticPr fontId="1"/>
  </si>
  <si>
    <t>e=f+g</t>
    <phoneticPr fontId="1"/>
  </si>
  <si>
    <t>令和４年２月</t>
    <rPh sb="0" eb="2">
      <t>レイワ</t>
    </rPh>
    <rPh sb="3" eb="4">
      <t>ネン</t>
    </rPh>
    <rPh sb="5" eb="6">
      <t>ツキ</t>
    </rPh>
    <phoneticPr fontId="1"/>
  </si>
  <si>
    <t>理事長</t>
    <rPh sb="0" eb="3">
      <t>リジチョウ</t>
    </rPh>
    <phoneticPr fontId="1"/>
  </si>
  <si>
    <t>⑨</t>
    <phoneticPr fontId="1"/>
  </si>
  <si>
    <t>教職員名</t>
    <rPh sb="0" eb="1">
      <t>オシ</t>
    </rPh>
    <rPh sb="1" eb="3">
      <t>ショクイン</t>
    </rPh>
    <rPh sb="3" eb="4">
      <t>メイ</t>
    </rPh>
    <phoneticPr fontId="1"/>
  </si>
  <si>
    <t>新制度園
への
移行予定</t>
    <rPh sb="0" eb="3">
      <t>シンセイド</t>
    </rPh>
    <rPh sb="3" eb="4">
      <t>エン</t>
    </rPh>
    <rPh sb="8" eb="10">
      <t>イコウ</t>
    </rPh>
    <rPh sb="10" eb="12">
      <t>ヨテイ</t>
    </rPh>
    <phoneticPr fontId="1"/>
  </si>
  <si>
    <t>円</t>
    <rPh sb="0" eb="1">
      <t>エン</t>
    </rPh>
    <phoneticPr fontId="1"/>
  </si>
  <si>
    <t>連絡先</t>
    <rPh sb="0" eb="3">
      <t>レンラクサキ</t>
    </rPh>
    <phoneticPr fontId="1"/>
  </si>
  <si>
    <t>電話番号</t>
    <rPh sb="0" eb="4">
      <t>デンワバンゴウ</t>
    </rPh>
    <phoneticPr fontId="1"/>
  </si>
  <si>
    <t>メールアドレス</t>
    <phoneticPr fontId="1"/>
  </si>
  <si>
    <t>チェック
リスト
（実績報告）</t>
    <rPh sb="10" eb="14">
      <t>ジッセキホウコク</t>
    </rPh>
    <phoneticPr fontId="1"/>
  </si>
  <si>
    <t>確認項目</t>
    <rPh sb="0" eb="4">
      <t>カクニンコウモク</t>
    </rPh>
    <phoneticPr fontId="1"/>
  </si>
  <si>
    <t>派遣による教職員への処遇改善を申請する場合、「派遣元の賃金改善確認書類」を得ている。
※該当なしの場合は、「該当なし」を選択してください。</t>
    <rPh sb="0" eb="2">
      <t>ハケン</t>
    </rPh>
    <rPh sb="5" eb="8">
      <t>キョウショクイン</t>
    </rPh>
    <rPh sb="10" eb="14">
      <t>ショグウカイゼン</t>
    </rPh>
    <rPh sb="15" eb="17">
      <t>シンセイ</t>
    </rPh>
    <rPh sb="19" eb="21">
      <t>バアイ</t>
    </rPh>
    <rPh sb="37" eb="38">
      <t>エ</t>
    </rPh>
    <rPh sb="54" eb="56">
      <t>ガイトウ</t>
    </rPh>
    <phoneticPr fontId="1"/>
  </si>
  <si>
    <t>令和４年度の賃金に関する規程について、令和３年人事委員会勧告等を受けた引下げに関わらず、当該引下げに係る分を賃金水準に反映していない。
※該当なしの場合は、「該当なし」を選択してください。</t>
    <phoneticPr fontId="1"/>
  </si>
  <si>
    <t>×</t>
    <phoneticPr fontId="12"/>
  </si>
  <si>
    <t>×　＝</t>
    <phoneticPr fontId="12"/>
  </si>
  <si>
    <t>補助単価</t>
    <rPh sb="0" eb="4">
      <t>ホジョタンカ</t>
    </rPh>
    <phoneticPr fontId="12"/>
  </si>
  <si>
    <t>名</t>
    <rPh sb="0" eb="1">
      <t>メイ</t>
    </rPh>
    <phoneticPr fontId="1"/>
  </si>
  <si>
    <t>3/4</t>
    <phoneticPr fontId="1"/>
  </si>
  <si>
    <t>補助率</t>
    <rPh sb="0" eb="2">
      <t>ホジョ</t>
    </rPh>
    <rPh sb="2" eb="3">
      <t>リツ</t>
    </rPh>
    <phoneticPr fontId="12"/>
  </si>
  <si>
    <t>円</t>
    <rPh sb="0" eb="1">
      <t>エン</t>
    </rPh>
    <phoneticPr fontId="12"/>
  </si>
  <si>
    <r>
      <t>教員数</t>
    </r>
    <r>
      <rPr>
        <vertAlign val="superscript"/>
        <sz val="11"/>
        <color theme="1"/>
        <rFont val="ＭＳ Ｐゴシック"/>
        <family val="3"/>
        <charset val="128"/>
        <scheme val="minor"/>
      </rPr>
      <t>※１</t>
    </r>
    <rPh sb="0" eb="2">
      <t>キョウイン</t>
    </rPh>
    <rPh sb="2" eb="3">
      <t>スウ</t>
    </rPh>
    <phoneticPr fontId="12"/>
  </si>
  <si>
    <t>※１　申請時点における教員数（非常勤を含む。）</t>
    <rPh sb="3" eb="5">
      <t>シンセイ</t>
    </rPh>
    <rPh sb="5" eb="7">
      <t>ジテン</t>
    </rPh>
    <rPh sb="11" eb="14">
      <t>キョウインスウ</t>
    </rPh>
    <rPh sb="15" eb="18">
      <t>ヒジョウキン</t>
    </rPh>
    <rPh sb="19" eb="20">
      <t>フク</t>
    </rPh>
    <phoneticPr fontId="1"/>
  </si>
  <si>
    <t>か月</t>
    <rPh sb="1" eb="2">
      <t>ツキ</t>
    </rPh>
    <phoneticPr fontId="12"/>
  </si>
  <si>
    <t>＝</t>
    <phoneticPr fontId="1"/>
  </si>
  <si>
    <t>h=e/a</t>
    <phoneticPr fontId="1"/>
  </si>
  <si>
    <t>賃金改善見込額（計画）</t>
  </si>
  <si>
    <t>法定福利費等の事業主負担分の増</t>
    <phoneticPr fontId="1"/>
  </si>
  <si>
    <t>合計（円）</t>
    <rPh sb="0" eb="2">
      <t>ゴウケイ</t>
    </rPh>
    <rPh sb="3" eb="4">
      <t>エン</t>
    </rPh>
    <phoneticPr fontId="1"/>
  </si>
  <si>
    <r>
      <t>賃金改善見込額</t>
    </r>
    <r>
      <rPr>
        <b/>
        <u/>
        <sz val="11"/>
        <color theme="1"/>
        <rFont val="ＭＳ Ｐゴシック"/>
        <family val="3"/>
        <charset val="128"/>
        <scheme val="minor"/>
      </rPr>
      <t>（計画）</t>
    </r>
    <rPh sb="0" eb="2">
      <t>チンギン</t>
    </rPh>
    <rPh sb="2" eb="4">
      <t>カイゼン</t>
    </rPh>
    <rPh sb="4" eb="6">
      <t>ミコ</t>
    </rPh>
    <rPh sb="6" eb="7">
      <t>ガク</t>
    </rPh>
    <rPh sb="8" eb="10">
      <t>ケイカク</t>
    </rPh>
    <phoneticPr fontId="1"/>
  </si>
  <si>
    <r>
      <t>賃金改善額</t>
    </r>
    <r>
      <rPr>
        <b/>
        <u/>
        <sz val="11"/>
        <color theme="1"/>
        <rFont val="ＭＳ Ｐゴシック"/>
        <family val="3"/>
        <charset val="128"/>
        <scheme val="minor"/>
      </rPr>
      <t>（実績）</t>
    </r>
    <rPh sb="0" eb="2">
      <t>チンギン</t>
    </rPh>
    <rPh sb="2" eb="4">
      <t>カイゼン</t>
    </rPh>
    <rPh sb="4" eb="5">
      <t>ガク</t>
    </rPh>
    <rPh sb="6" eb="8">
      <t>ジッセキ</t>
    </rPh>
    <phoneticPr fontId="1"/>
  </si>
  <si>
    <t>交付申請額
（総額）
（千円）</t>
    <rPh sb="0" eb="5">
      <t>コウフシンセイガク</t>
    </rPh>
    <rPh sb="7" eb="9">
      <t>ソウガク</t>
    </rPh>
    <rPh sb="8" eb="9">
      <t>ガク</t>
    </rPh>
    <rPh sb="12" eb="13">
      <t>セン</t>
    </rPh>
    <rPh sb="13" eb="14">
      <t>エン</t>
    </rPh>
    <phoneticPr fontId="1"/>
  </si>
  <si>
    <t>※千円未満切り捨てのため、実際の交付額と一致しない場合があります。</t>
    <rPh sb="1" eb="6">
      <t>センエンミマンキ</t>
    </rPh>
    <rPh sb="7" eb="8">
      <t>ス</t>
    </rPh>
    <rPh sb="13" eb="15">
      <t>ジッサイ</t>
    </rPh>
    <rPh sb="16" eb="19">
      <t>コウフガク</t>
    </rPh>
    <rPh sb="20" eb="22">
      <t>イッチ</t>
    </rPh>
    <rPh sb="25" eb="27">
      <t>バアイ</t>
    </rPh>
    <phoneticPr fontId="1"/>
  </si>
  <si>
    <t>※令和３年度は、２か月分（２月分、３月分）の補助金を交付し、４月から９月分は、令和４年度に交付予定です。</t>
    <rPh sb="1" eb="3">
      <t>レイワ</t>
    </rPh>
    <rPh sb="4" eb="6">
      <t>ネンド</t>
    </rPh>
    <rPh sb="10" eb="11">
      <t>ゲツ</t>
    </rPh>
    <rPh sb="11" eb="12">
      <t>ブン</t>
    </rPh>
    <rPh sb="14" eb="15">
      <t>ツキ</t>
    </rPh>
    <rPh sb="15" eb="16">
      <t>ブン</t>
    </rPh>
    <rPh sb="18" eb="19">
      <t>ツキ</t>
    </rPh>
    <rPh sb="19" eb="20">
      <t>ブン</t>
    </rPh>
    <rPh sb="22" eb="25">
      <t>ホジョキン</t>
    </rPh>
    <rPh sb="26" eb="28">
      <t>コウフ</t>
    </rPh>
    <rPh sb="31" eb="32">
      <t>ツキ</t>
    </rPh>
    <rPh sb="35" eb="36">
      <t>ツキ</t>
    </rPh>
    <rPh sb="36" eb="37">
      <t>ブン</t>
    </rPh>
    <rPh sb="39" eb="41">
      <t>レイワ</t>
    </rPh>
    <rPh sb="42" eb="44">
      <t>ネンド</t>
    </rPh>
    <rPh sb="45" eb="47">
      <t>コウフ</t>
    </rPh>
    <rPh sb="47" eb="49">
      <t>ヨテイ</t>
    </rPh>
    <phoneticPr fontId="1"/>
  </si>
  <si>
    <t>１か月あたり補助額</t>
    <rPh sb="2" eb="3">
      <t>ゲツ</t>
    </rPh>
    <rPh sb="6" eb="8">
      <t>ホジョ</t>
    </rPh>
    <rPh sb="8" eb="9">
      <t>ヒタイ</t>
    </rPh>
    <phoneticPr fontId="1"/>
  </si>
  <si>
    <r>
      <t>法定福利費等の事業主
負担分の割合を加味</t>
    </r>
    <r>
      <rPr>
        <vertAlign val="superscript"/>
        <sz val="9"/>
        <color theme="1"/>
        <rFont val="ＭＳ Ｐゴシック"/>
        <family val="3"/>
        <charset val="128"/>
        <scheme val="minor"/>
      </rPr>
      <t>※２</t>
    </r>
    <rPh sb="0" eb="5">
      <t>ホウテイフクリヒ</t>
    </rPh>
    <rPh sb="5" eb="6">
      <t>トウ</t>
    </rPh>
    <rPh sb="7" eb="10">
      <t>ジギョウヌシ</t>
    </rPh>
    <rPh sb="11" eb="13">
      <t>フタン</t>
    </rPh>
    <rPh sb="13" eb="14">
      <t>ブン</t>
    </rPh>
    <rPh sb="15" eb="17">
      <t>ワリアイ</t>
    </rPh>
    <rPh sb="18" eb="20">
      <t>カミ</t>
    </rPh>
    <phoneticPr fontId="12"/>
  </si>
  <si>
    <t>（金額単位：円）</t>
    <rPh sb="1" eb="3">
      <t>キンガク</t>
    </rPh>
    <rPh sb="3" eb="5">
      <t>タンイ</t>
    </rPh>
    <rPh sb="6" eb="7">
      <t>エン</t>
    </rPh>
    <phoneticPr fontId="1"/>
  </si>
  <si>
    <t>改善に要する額</t>
    <rPh sb="0" eb="2">
      <t>カイゼン</t>
    </rPh>
    <rPh sb="3" eb="4">
      <t>ヨウ</t>
    </rPh>
    <rPh sb="6" eb="7">
      <t>ガク</t>
    </rPh>
    <phoneticPr fontId="1"/>
  </si>
  <si>
    <t>改善に要した額</t>
    <rPh sb="0" eb="2">
      <t>カイゼン</t>
    </rPh>
    <rPh sb="3" eb="4">
      <t>ヨウ</t>
    </rPh>
    <rPh sb="6" eb="7">
      <t>ガク</t>
    </rPh>
    <phoneticPr fontId="1"/>
  </si>
  <si>
    <t>令和４年３月</t>
    <rPh sb="0" eb="2">
      <t>レイワ</t>
    </rPh>
    <rPh sb="3" eb="4">
      <t>ネン</t>
    </rPh>
    <rPh sb="5" eb="6">
      <t>ツキ</t>
    </rPh>
    <phoneticPr fontId="1"/>
  </si>
  <si>
    <t>令和４年４月</t>
    <rPh sb="0" eb="2">
      <t>レイワ</t>
    </rPh>
    <rPh sb="3" eb="4">
      <t>ネン</t>
    </rPh>
    <rPh sb="5" eb="6">
      <t>ツキ</t>
    </rPh>
    <phoneticPr fontId="1"/>
  </si>
  <si>
    <t>幼稚園の教育体制支援事業「賃金改善に係る計画書」兼「実績報告書」（令和３年度）</t>
    <phoneticPr fontId="1"/>
  </si>
  <si>
    <t>所在
都道府県名</t>
    <rPh sb="0" eb="2">
      <t>ショザイ</t>
    </rPh>
    <rPh sb="3" eb="7">
      <t>トドウフケン</t>
    </rPh>
    <rPh sb="7" eb="8">
      <t>メイ</t>
    </rPh>
    <phoneticPr fontId="1"/>
  </si>
  <si>
    <t>様式１－２</t>
    <rPh sb="0" eb="2">
      <t>ヨウシキ</t>
    </rPh>
    <phoneticPr fontId="1"/>
  </si>
  <si>
    <t>備考</t>
    <rPh sb="0" eb="2">
      <t>ビコウ</t>
    </rPh>
    <phoneticPr fontId="1"/>
  </si>
  <si>
    <t>※２　「２．法定福利費等の事業主負担分の算式」に基づき、自動計算。</t>
    <rPh sb="24" eb="25">
      <t>モト</t>
    </rPh>
    <rPh sb="28" eb="32">
      <t>ジドウケイサン</t>
    </rPh>
    <phoneticPr fontId="1"/>
  </si>
  <si>
    <t>２．法定福利費等の事業主負担分の算式</t>
    <phoneticPr fontId="1"/>
  </si>
  <si>
    <t>１か月あたり補助額</t>
    <rPh sb="2" eb="3">
      <t>ゲツ</t>
    </rPh>
    <rPh sb="6" eb="8">
      <t>ホジョ</t>
    </rPh>
    <rPh sb="8" eb="9">
      <t>ガク</t>
    </rPh>
    <phoneticPr fontId="1"/>
  </si>
  <si>
    <t>常勤・
非常勤
の別</t>
    <rPh sb="0" eb="2">
      <t>ジョウキン</t>
    </rPh>
    <rPh sb="4" eb="7">
      <t>ヒジョウキン</t>
    </rPh>
    <rPh sb="9" eb="10">
      <t>ベツ</t>
    </rPh>
    <phoneticPr fontId="1"/>
  </si>
  <si>
    <r>
      <t>令和</t>
    </r>
    <r>
      <rPr>
        <b/>
        <u/>
        <sz val="11"/>
        <color rgb="FFFF0000"/>
        <rFont val="ＭＳ Ｐゴシック"/>
        <family val="3"/>
        <charset val="128"/>
        <scheme val="minor"/>
      </rPr>
      <t>２</t>
    </r>
    <r>
      <rPr>
        <sz val="11"/>
        <color theme="1"/>
        <rFont val="ＭＳ Ｐゴシック"/>
        <family val="2"/>
        <charset val="128"/>
        <scheme val="minor"/>
      </rPr>
      <t>年度における法定福利費等の事業主負担分の総額</t>
    </r>
    <rPh sb="0" eb="2">
      <t>レイワ</t>
    </rPh>
    <rPh sb="3" eb="5">
      <t>ネンド</t>
    </rPh>
    <rPh sb="9" eb="15">
      <t>ホウテイフクリヒトウ</t>
    </rPh>
    <rPh sb="16" eb="22">
      <t>ジギョウヌシフタンブン</t>
    </rPh>
    <rPh sb="23" eb="25">
      <t>ソウガク</t>
    </rPh>
    <phoneticPr fontId="1"/>
  </si>
  <si>
    <r>
      <t>令和</t>
    </r>
    <r>
      <rPr>
        <b/>
        <u/>
        <sz val="11"/>
        <color rgb="FFFF0000"/>
        <rFont val="ＭＳ Ｐゴシック"/>
        <family val="3"/>
        <charset val="128"/>
        <scheme val="minor"/>
      </rPr>
      <t>２</t>
    </r>
    <r>
      <rPr>
        <sz val="11"/>
        <color theme="1"/>
        <rFont val="ＭＳ Ｐゴシック"/>
        <family val="2"/>
        <charset val="128"/>
        <scheme val="minor"/>
      </rPr>
      <t>年度における賃金の総額</t>
    </r>
    <rPh sb="0" eb="2">
      <t>レイワ</t>
    </rPh>
    <rPh sb="3" eb="5">
      <t>ネンド</t>
    </rPh>
    <rPh sb="9" eb="11">
      <t>チンギン</t>
    </rPh>
    <rPh sb="12" eb="14">
      <t>ソウガク</t>
    </rPh>
    <phoneticPr fontId="1"/>
  </si>
  <si>
    <t>月</t>
    <rPh sb="0" eb="1">
      <t>ツキ</t>
    </rPh>
    <phoneticPr fontId="1"/>
  </si>
  <si>
    <r>
      <t>事業実施月数</t>
    </r>
    <r>
      <rPr>
        <vertAlign val="superscript"/>
        <sz val="11"/>
        <color theme="1"/>
        <rFont val="ＭＳ Ｐゴシック"/>
        <family val="3"/>
        <charset val="128"/>
        <scheme val="minor"/>
      </rPr>
      <t>※３</t>
    </r>
    <rPh sb="0" eb="4">
      <t>ジギョウジッシ</t>
    </rPh>
    <rPh sb="4" eb="6">
      <t>ツキスウ</t>
    </rPh>
    <phoneticPr fontId="1"/>
  </si>
  <si>
    <r>
      <t>総額（見込）</t>
    </r>
    <r>
      <rPr>
        <vertAlign val="superscript"/>
        <sz val="11"/>
        <color theme="1"/>
        <rFont val="ＭＳ Ｐゴシック"/>
        <family val="3"/>
        <charset val="128"/>
        <scheme val="minor"/>
      </rPr>
      <t>※４</t>
    </r>
    <rPh sb="0" eb="2">
      <t>ソウガク</t>
    </rPh>
    <rPh sb="3" eb="5">
      <t>ミコ</t>
    </rPh>
    <phoneticPr fontId="1"/>
  </si>
  <si>
    <t>※４　千円未満切り捨て。</t>
    <rPh sb="3" eb="8">
      <t>センエンミマンキ</t>
    </rPh>
    <rPh sb="9" eb="10">
      <t>ス</t>
    </rPh>
    <phoneticPr fontId="1"/>
  </si>
  <si>
    <t>令和３年度
交付申請額
（千円）</t>
    <rPh sb="0" eb="2">
      <t>レイワ</t>
    </rPh>
    <rPh sb="3" eb="5">
      <t>ネンド</t>
    </rPh>
    <rPh sb="6" eb="11">
      <t>コウフシンセイガク</t>
    </rPh>
    <rPh sb="13" eb="14">
      <t>セン</t>
    </rPh>
    <rPh sb="14" eb="15">
      <t>エン</t>
    </rPh>
    <phoneticPr fontId="1"/>
  </si>
  <si>
    <t>令和４年度
交付申請額
（千円）</t>
    <rPh sb="0" eb="2">
      <t>レイワ</t>
    </rPh>
    <rPh sb="3" eb="5">
      <t>ネンド</t>
    </rPh>
    <rPh sb="6" eb="11">
      <t>コウフシンセイガク</t>
    </rPh>
    <rPh sb="13" eb="14">
      <t>セン</t>
    </rPh>
    <rPh sb="14" eb="15">
      <t>エン</t>
    </rPh>
    <phoneticPr fontId="1"/>
  </si>
  <si>
    <t>月</t>
    <rPh sb="0" eb="1">
      <t>ツキ</t>
    </rPh>
    <phoneticPr fontId="1"/>
  </si>
  <si>
    <t>新制度園への
移行予定</t>
    <rPh sb="0" eb="3">
      <t>シンセイド</t>
    </rPh>
    <rPh sb="3" eb="4">
      <t>エン</t>
    </rPh>
    <rPh sb="7" eb="9">
      <t>イコウ</t>
    </rPh>
    <rPh sb="9" eb="11">
      <t>ヨテイ</t>
    </rPh>
    <phoneticPr fontId="1"/>
  </si>
  <si>
    <t>チェックリスト
（申請）
提出状況</t>
    <rPh sb="9" eb="11">
      <t>シンセイ</t>
    </rPh>
    <rPh sb="13" eb="17">
      <t>テイシュツジョウキョウ</t>
    </rPh>
    <phoneticPr fontId="1"/>
  </si>
  <si>
    <t>様式１０</t>
    <rPh sb="0" eb="2">
      <t>ヨウシキ</t>
    </rPh>
    <phoneticPr fontId="1"/>
  </si>
  <si>
    <t>令和３年度
交付申請額</t>
    <rPh sb="0" eb="2">
      <t>レイワ</t>
    </rPh>
    <rPh sb="3" eb="5">
      <t>ネンド</t>
    </rPh>
    <rPh sb="6" eb="11">
      <t>コウフシンセイガク</t>
    </rPh>
    <phoneticPr fontId="1"/>
  </si>
  <si>
    <t>千円</t>
    <rPh sb="0" eb="2">
      <t>センエン</t>
    </rPh>
    <phoneticPr fontId="1"/>
  </si>
  <si>
    <t>令和４年度
交付申請額</t>
    <rPh sb="0" eb="2">
      <t>レイワ</t>
    </rPh>
    <rPh sb="3" eb="5">
      <t>ネンド</t>
    </rPh>
    <rPh sb="6" eb="11">
      <t>コウフシンセイガク</t>
    </rPh>
    <phoneticPr fontId="1"/>
  </si>
  <si>
    <t>法人番号</t>
    <rPh sb="0" eb="4">
      <t>ホウジンバンゴウ</t>
    </rPh>
    <phoneticPr fontId="1"/>
  </si>
  <si>
    <t>同名の法人がある場合は、必ず「所在地」を確認の上、記入してください。</t>
    <rPh sb="0" eb="2">
      <t>ドウメイ</t>
    </rPh>
    <rPh sb="3" eb="5">
      <t>ホウジン</t>
    </rPh>
    <rPh sb="8" eb="10">
      <t>バアイ</t>
    </rPh>
    <rPh sb="12" eb="13">
      <t>カナラ</t>
    </rPh>
    <rPh sb="15" eb="18">
      <t>ショザイチ</t>
    </rPh>
    <rPh sb="20" eb="22">
      <t>カクニン</t>
    </rPh>
    <rPh sb="23" eb="24">
      <t>ウエ</t>
    </rPh>
    <rPh sb="25" eb="27">
      <t>キニュウ</t>
    </rPh>
    <phoneticPr fontId="1"/>
  </si>
  <si>
    <t>令和３年度
額の確定額</t>
    <rPh sb="0" eb="2">
      <t>レイワ</t>
    </rPh>
    <rPh sb="3" eb="5">
      <t>ネンド</t>
    </rPh>
    <rPh sb="6" eb="7">
      <t>ガク</t>
    </rPh>
    <rPh sb="8" eb="10">
      <t>カクテイ</t>
    </rPh>
    <rPh sb="10" eb="11">
      <t>ガク</t>
    </rPh>
    <phoneticPr fontId="1"/>
  </si>
  <si>
    <t>【令和３年度】</t>
    <rPh sb="1" eb="3">
      <t>レイワ</t>
    </rPh>
    <rPh sb="4" eb="6">
      <t>ネンド</t>
    </rPh>
    <phoneticPr fontId="1"/>
  </si>
  <si>
    <t>【令和４年度】</t>
    <rPh sb="1" eb="3">
      <t>レイワ</t>
    </rPh>
    <rPh sb="4" eb="6">
      <t>ネンド</t>
    </rPh>
    <phoneticPr fontId="1"/>
  </si>
  <si>
    <t>令和４年度
額の確定額</t>
    <rPh sb="0" eb="2">
      <t>レイワ</t>
    </rPh>
    <rPh sb="3" eb="5">
      <t>ネンド</t>
    </rPh>
    <rPh sb="6" eb="7">
      <t>ガク</t>
    </rPh>
    <rPh sb="8" eb="10">
      <t>カクテイ</t>
    </rPh>
    <rPh sb="10" eb="11">
      <t>ガク</t>
    </rPh>
    <phoneticPr fontId="1"/>
  </si>
  <si>
    <t>処遇改善
の開始月
（令和４年）</t>
    <rPh sb="0" eb="4">
      <t>ショグウカイゼン</t>
    </rPh>
    <rPh sb="6" eb="8">
      <t>カイシ</t>
    </rPh>
    <rPh sb="8" eb="9">
      <t>ツキ</t>
    </rPh>
    <rPh sb="11" eb="13">
      <t>レイワ</t>
    </rPh>
    <rPh sb="14" eb="15">
      <t>ネン</t>
    </rPh>
    <phoneticPr fontId="1"/>
  </si>
  <si>
    <t>※３　令和４年２月から９月の範囲（総括表から自動計算）。</t>
    <rPh sb="3" eb="5">
      <t>レイワ</t>
    </rPh>
    <rPh sb="6" eb="7">
      <t>ネン</t>
    </rPh>
    <rPh sb="8" eb="9">
      <t>ツキ</t>
    </rPh>
    <rPh sb="12" eb="13">
      <t>ツキ</t>
    </rPh>
    <rPh sb="14" eb="16">
      <t>ハンイ</t>
    </rPh>
    <rPh sb="17" eb="20">
      <t>ソウカツヒョウ</t>
    </rPh>
    <rPh sb="22" eb="26">
      <t>ジドウケイサン</t>
    </rPh>
    <phoneticPr fontId="1"/>
  </si>
  <si>
    <t>上記について、確認したうえで提出していることを証明いたします。</t>
    <rPh sb="0" eb="2">
      <t>ジョウキ</t>
    </rPh>
    <rPh sb="7" eb="9">
      <t>カクニン</t>
    </rPh>
    <rPh sb="14" eb="16">
      <t>テイシュツ</t>
    </rPh>
    <rPh sb="23" eb="25">
      <t>ショウメイ</t>
    </rPh>
    <phoneticPr fontId="1"/>
  </si>
  <si>
    <t>＜担当者連絡先＞</t>
    <phoneticPr fontId="1"/>
  </si>
  <si>
    <t>所　　属：</t>
    <phoneticPr fontId="1"/>
  </si>
  <si>
    <t>氏　　名：</t>
    <phoneticPr fontId="1"/>
  </si>
  <si>
    <t>電話番号：</t>
    <phoneticPr fontId="1"/>
  </si>
  <si>
    <t>１．交付申請額（上限額）の算式（簡略）</t>
    <rPh sb="2" eb="4">
      <t>コウフ</t>
    </rPh>
    <rPh sb="4" eb="7">
      <t>シンセイガク</t>
    </rPh>
    <rPh sb="8" eb="11">
      <t>ジョウゲンガク</t>
    </rPh>
    <rPh sb="16" eb="18">
      <t>カンリャク</t>
    </rPh>
    <phoneticPr fontId="1"/>
  </si>
  <si>
    <t>２月</t>
    <rPh sb="1" eb="2">
      <t>ツキ</t>
    </rPh>
    <phoneticPr fontId="1"/>
  </si>
  <si>
    <t>３月</t>
  </si>
  <si>
    <t>４月</t>
  </si>
  <si>
    <t>５月</t>
  </si>
  <si>
    <t>６月</t>
  </si>
  <si>
    <t>７月</t>
  </si>
  <si>
    <t>８月</t>
  </si>
  <si>
    <t>９月</t>
  </si>
  <si>
    <t>計</t>
    <rPh sb="0" eb="1">
      <t>ケイ</t>
    </rPh>
    <phoneticPr fontId="1"/>
  </si>
  <si>
    <t>b=a*3/4</t>
    <phoneticPr fontId="1"/>
  </si>
  <si>
    <t>上限額（自動計算）</t>
    <rPh sb="0" eb="3">
      <t>ジョウゲンガク</t>
    </rPh>
    <phoneticPr fontId="1"/>
  </si>
  <si>
    <t>※ｂのｃいずれか低い方</t>
    <rPh sb="8" eb="9">
      <t>ヒク</t>
    </rPh>
    <rPh sb="10" eb="11">
      <t>ホウ</t>
    </rPh>
    <phoneticPr fontId="1"/>
  </si>
  <si>
    <r>
      <t>交付申請額</t>
    </r>
    <r>
      <rPr>
        <vertAlign val="superscript"/>
        <sz val="11"/>
        <color theme="1"/>
        <rFont val="ＭＳ Ｐゴシック"/>
        <family val="3"/>
        <charset val="128"/>
        <scheme val="minor"/>
      </rPr>
      <t>※</t>
    </r>
    <rPh sb="0" eb="5">
      <t>コウフシンセイガク</t>
    </rPh>
    <phoneticPr fontId="1"/>
  </si>
  <si>
    <t>交付申請額（上限額）の算定方法について</t>
    <rPh sb="0" eb="2">
      <t>コウフ</t>
    </rPh>
    <rPh sb="2" eb="4">
      <t>シンセイ</t>
    </rPh>
    <rPh sb="4" eb="5">
      <t>ガク</t>
    </rPh>
    <rPh sb="6" eb="8">
      <t>ジョウゲン</t>
    </rPh>
    <rPh sb="8" eb="9">
      <t>ヒタイ</t>
    </rPh>
    <rPh sb="11" eb="13">
      <t>サンテイ</t>
    </rPh>
    <rPh sb="13" eb="15">
      <t>ホウホウ</t>
    </rPh>
    <phoneticPr fontId="1"/>
  </si>
  <si>
    <t>学校法人名</t>
    <rPh sb="0" eb="4">
      <t>ガッコウホウジン</t>
    </rPh>
    <rPh sb="4" eb="5">
      <t>メイ</t>
    </rPh>
    <phoneticPr fontId="1"/>
  </si>
  <si>
    <t>学校法人名</t>
    <phoneticPr fontId="1"/>
  </si>
  <si>
    <t>処遇改善
の開始月
（令和４年）</t>
    <phoneticPr fontId="1"/>
  </si>
  <si>
    <t>処遇改善
の開始月
（令和４年）</t>
    <rPh sb="0" eb="2">
      <t>ショグウ</t>
    </rPh>
    <rPh sb="2" eb="4">
      <t>カイゼン</t>
    </rPh>
    <rPh sb="6" eb="8">
      <t>カイシ</t>
    </rPh>
    <rPh sb="8" eb="9">
      <t>ツキ</t>
    </rPh>
    <rPh sb="11" eb="13">
      <t>レイワ</t>
    </rPh>
    <rPh sb="14" eb="15">
      <t>ネン</t>
    </rPh>
    <phoneticPr fontId="1"/>
  </si>
  <si>
    <r>
      <t>実績額（確定額）</t>
    </r>
    <r>
      <rPr>
        <vertAlign val="superscript"/>
        <sz val="11"/>
        <color theme="1"/>
        <rFont val="ＭＳ Ｐゴシック"/>
        <family val="3"/>
        <charset val="128"/>
        <scheme val="minor"/>
      </rPr>
      <t>※</t>
    </r>
    <rPh sb="0" eb="3">
      <t>ジッセキガク</t>
    </rPh>
    <rPh sb="4" eb="6">
      <t>カクテイ</t>
    </rPh>
    <rPh sb="6" eb="7">
      <t>ガク</t>
    </rPh>
    <rPh sb="8" eb="9">
      <t>テイガク</t>
    </rPh>
    <phoneticPr fontId="1"/>
  </si>
  <si>
    <t>令和３年度
交付決定額</t>
    <rPh sb="0" eb="2">
      <t>レイワ</t>
    </rPh>
    <rPh sb="3" eb="5">
      <t>ネンド</t>
    </rPh>
    <rPh sb="6" eb="8">
      <t>コウフ</t>
    </rPh>
    <rPh sb="8" eb="10">
      <t>ケッテイ</t>
    </rPh>
    <rPh sb="10" eb="11">
      <t>ガク</t>
    </rPh>
    <phoneticPr fontId="1"/>
  </si>
  <si>
    <t>千円</t>
    <rPh sb="0" eb="2">
      <t>センエン</t>
    </rPh>
    <phoneticPr fontId="1"/>
  </si>
  <si>
    <t>令和４年度
交付決定額</t>
    <rPh sb="0" eb="2">
      <t>レイワ</t>
    </rPh>
    <rPh sb="3" eb="5">
      <t>ネンド</t>
    </rPh>
    <rPh sb="6" eb="8">
      <t>コウフ</t>
    </rPh>
    <rPh sb="8" eb="10">
      <t>ケッテイ</t>
    </rPh>
    <rPh sb="10" eb="11">
      <t>ガク</t>
    </rPh>
    <phoneticPr fontId="1"/>
  </si>
  <si>
    <t>不用額</t>
    <rPh sb="0" eb="3">
      <t>フヨウガク</t>
    </rPh>
    <phoneticPr fontId="1"/>
  </si>
  <si>
    <t>補助金算式</t>
    <phoneticPr fontId="1"/>
  </si>
  <si>
    <t>令和３年度
実績額
（千円）</t>
    <rPh sb="0" eb="2">
      <t>レイワ</t>
    </rPh>
    <rPh sb="3" eb="5">
      <t>ネンド</t>
    </rPh>
    <rPh sb="6" eb="9">
      <t>ジッセキガク</t>
    </rPh>
    <rPh sb="11" eb="12">
      <t>セン</t>
    </rPh>
    <rPh sb="12" eb="13">
      <t>エン</t>
    </rPh>
    <phoneticPr fontId="1"/>
  </si>
  <si>
    <t>令和４年度
実績額
（千円）</t>
    <rPh sb="0" eb="2">
      <t>レイワ</t>
    </rPh>
    <rPh sb="3" eb="5">
      <t>ネンド</t>
    </rPh>
    <rPh sb="6" eb="9">
      <t>ジッセキガク</t>
    </rPh>
    <rPh sb="11" eb="12">
      <t>セン</t>
    </rPh>
    <rPh sb="12" eb="13">
      <t>エン</t>
    </rPh>
    <phoneticPr fontId="1"/>
  </si>
  <si>
    <t>補助対象経費</t>
    <rPh sb="0" eb="6">
      <t>ホジョタイショウケイヒ</t>
    </rPh>
    <phoneticPr fontId="1"/>
  </si>
  <si>
    <t>改善に要する額
（補助対象経費）</t>
    <rPh sb="0" eb="2">
      <t>カイゼン</t>
    </rPh>
    <rPh sb="3" eb="4">
      <t>ヨウ</t>
    </rPh>
    <rPh sb="6" eb="7">
      <t>ヒタイ</t>
    </rPh>
    <rPh sb="9" eb="15">
      <t>ホジョタイショウケイヒ</t>
    </rPh>
    <phoneticPr fontId="1"/>
  </si>
  <si>
    <t>改善に要した額
（補助対象経費）</t>
    <rPh sb="0" eb="2">
      <t>カイゼン</t>
    </rPh>
    <rPh sb="3" eb="4">
      <t>ヨウ</t>
    </rPh>
    <rPh sb="6" eb="7">
      <t>ヒタイ</t>
    </rPh>
    <rPh sb="9" eb="15">
      <t>ホジョタイショウケイヒ</t>
    </rPh>
    <phoneticPr fontId="1"/>
  </si>
  <si>
    <t>令和４年９月</t>
    <rPh sb="0" eb="2">
      <t>レイワ</t>
    </rPh>
    <rPh sb="3" eb="4">
      <t>ネン</t>
    </rPh>
    <rPh sb="5" eb="6">
      <t>ツキ</t>
    </rPh>
    <phoneticPr fontId="1"/>
  </si>
  <si>
    <t>令和４年８月</t>
    <rPh sb="0" eb="2">
      <t>レイワ</t>
    </rPh>
    <rPh sb="3" eb="4">
      <t>ネン</t>
    </rPh>
    <rPh sb="5" eb="6">
      <t>ツキ</t>
    </rPh>
    <phoneticPr fontId="1"/>
  </si>
  <si>
    <t>令和４年７月</t>
    <rPh sb="0" eb="2">
      <t>レイワ</t>
    </rPh>
    <rPh sb="3" eb="4">
      <t>ネン</t>
    </rPh>
    <rPh sb="5" eb="6">
      <t>ツキ</t>
    </rPh>
    <phoneticPr fontId="1"/>
  </si>
  <si>
    <t>令和４年６月</t>
    <rPh sb="0" eb="2">
      <t>レイワ</t>
    </rPh>
    <rPh sb="3" eb="4">
      <t>ネン</t>
    </rPh>
    <rPh sb="5" eb="6">
      <t>ツキ</t>
    </rPh>
    <phoneticPr fontId="1"/>
  </si>
  <si>
    <t>令和４年５月</t>
    <rPh sb="0" eb="2">
      <t>レイワ</t>
    </rPh>
    <rPh sb="3" eb="4">
      <t>ネン</t>
    </rPh>
    <rPh sb="5" eb="6">
      <t>ツキ</t>
    </rPh>
    <phoneticPr fontId="1"/>
  </si>
  <si>
    <t>令和３年度
国庫返納額
（千円）</t>
    <rPh sb="0" eb="2">
      <t>レイワ</t>
    </rPh>
    <rPh sb="3" eb="5">
      <t>ネンド</t>
    </rPh>
    <rPh sb="6" eb="8">
      <t>コッコ</t>
    </rPh>
    <rPh sb="8" eb="10">
      <t>ヘンノウ</t>
    </rPh>
    <rPh sb="10" eb="11">
      <t>ガク</t>
    </rPh>
    <rPh sb="13" eb="14">
      <t>セン</t>
    </rPh>
    <rPh sb="14" eb="15">
      <t>エン</t>
    </rPh>
    <phoneticPr fontId="1"/>
  </si>
  <si>
    <t>令和４年度
国庫返納額
（千円）</t>
    <rPh sb="0" eb="2">
      <t>レイワ</t>
    </rPh>
    <rPh sb="3" eb="5">
      <t>ネンド</t>
    </rPh>
    <rPh sb="6" eb="8">
      <t>コッコ</t>
    </rPh>
    <rPh sb="8" eb="10">
      <t>ヘンノウ</t>
    </rPh>
    <rPh sb="10" eb="11">
      <t>ガク</t>
    </rPh>
    <rPh sb="13" eb="14">
      <t>セン</t>
    </rPh>
    <rPh sb="14" eb="15">
      <t>エン</t>
    </rPh>
    <phoneticPr fontId="1"/>
  </si>
  <si>
    <t>その他</t>
    <rPh sb="2" eb="3">
      <t>タ</t>
    </rPh>
    <phoneticPr fontId="1"/>
  </si>
  <si>
    <t>その他</t>
    <phoneticPr fontId="1"/>
  </si>
  <si>
    <t>令和４年２月以降、教職員に対する賃金改善を実施することとしている。
※賃金改善とは、本事業の実施により、教職員について、雇用形態、職種、勤続年数、職責等が事業実施年度と同等の条件の下で、本事業実施前に適用されていた算定方法に基づく賃金水準を超えて、賃金を引き上げることをいう。</t>
    <phoneticPr fontId="1"/>
  </si>
  <si>
    <t>本事業による賃金改善が賃上げ効果の継続に資するよう、最低でも賃金改善の合計額の３分の２以上は、基本給又は決まって毎月支払われる手当の引上げにより改善を図っている。ただし、給与規程の改定に時間を要するなど、やむを得ない場合は、令和４年２月分、３月分については、この限りではない。</t>
    <phoneticPr fontId="1"/>
  </si>
  <si>
    <t>本事業による賃金改善に係る計画書を作成した。</t>
    <phoneticPr fontId="1"/>
  </si>
  <si>
    <t>本事業による補助額は、教職員の賃金改善及び当該賃金改善に伴い増加する法定福利費等の事業主負担分に全額充てた。</t>
    <phoneticPr fontId="1"/>
  </si>
  <si>
    <t>本事業による賃金改善が賃上げ効果の継続に資するよう、最低でも賃金改善の合計額の３分の２以上は、基本給又は決まって毎月支払われる手当の引上げにより改善を図った。ただし、給与規程の改定に時間を要するなど、やむを得ない場合は、令和４年２月分、３月分については、この限りではない。</t>
    <phoneticPr fontId="1"/>
  </si>
  <si>
    <t>※法人番号は、国税庁　法人番号公表サイトで検索したものを御記入ください。</t>
    <rPh sb="1" eb="3">
      <t>ホウジン</t>
    </rPh>
    <rPh sb="3" eb="5">
      <t>バンゴウ</t>
    </rPh>
    <rPh sb="7" eb="10">
      <t>コクゼイチョウ</t>
    </rPh>
    <rPh sb="11" eb="13">
      <t>ホウジン</t>
    </rPh>
    <rPh sb="13" eb="15">
      <t>バンゴウ</t>
    </rPh>
    <rPh sb="15" eb="17">
      <t>コウヒョウ</t>
    </rPh>
    <rPh sb="21" eb="23">
      <t>ケンサク</t>
    </rPh>
    <rPh sb="28" eb="31">
      <t>ゴキニュウ</t>
    </rPh>
    <phoneticPr fontId="1"/>
  </si>
  <si>
    <t>https://www.houjin-bangou.nta.go.jp/</t>
    <phoneticPr fontId="1"/>
  </si>
  <si>
    <t>教員数チェック</t>
    <rPh sb="0" eb="3">
      <t>キョウインスウ</t>
    </rPh>
    <phoneticPr fontId="1"/>
  </si>
  <si>
    <t>計画書</t>
    <rPh sb="0" eb="3">
      <t>ケイカクショ</t>
    </rPh>
    <phoneticPr fontId="1"/>
  </si>
  <si>
    <t>上限額</t>
    <rPh sb="0" eb="3">
      <t>ジョウゲンガク</t>
    </rPh>
    <phoneticPr fontId="1"/>
  </si>
  <si>
    <t>チェック</t>
    <phoneticPr fontId="1"/>
  </si>
  <si>
    <t>新制度
への
以降予定反映</t>
    <rPh sb="0" eb="3">
      <t>シンセイド</t>
    </rPh>
    <rPh sb="7" eb="9">
      <t>イコウ</t>
    </rPh>
    <rPh sb="9" eb="11">
      <t>ヨテイ</t>
    </rPh>
    <rPh sb="11" eb="13">
      <t>ハンエイ</t>
    </rPh>
    <phoneticPr fontId="1"/>
  </si>
  <si>
    <t>R4.4</t>
  </si>
  <si>
    <t>R4.3</t>
    <phoneticPr fontId="1"/>
  </si>
  <si>
    <t>R4.5</t>
  </si>
  <si>
    <t>R4.6</t>
  </si>
  <si>
    <t>R4.7</t>
  </si>
  <si>
    <t>R4.8</t>
  </si>
  <si>
    <t>R4.9</t>
  </si>
  <si>
    <t>R4.10</t>
  </si>
  <si>
    <t>令和４年１０月以降においても、本事業により講じた賃金改善の水準を維持する。</t>
    <phoneticPr fontId="1"/>
  </si>
  <si>
    <t>担当者氏名</t>
    <rPh sb="0" eb="2">
      <t>タントウ</t>
    </rPh>
    <rPh sb="2" eb="3">
      <t>シャ</t>
    </rPh>
    <rPh sb="3" eb="5">
      <t>シメイ</t>
    </rPh>
    <phoneticPr fontId="1"/>
  </si>
  <si>
    <t>東京都</t>
    <rPh sb="0" eb="2">
      <t>トウキョウ</t>
    </rPh>
    <rPh sb="2" eb="3">
      <t>ト</t>
    </rPh>
    <phoneticPr fontId="1"/>
  </si>
  <si>
    <t>都庁学園</t>
    <rPh sb="0" eb="4">
      <t>トチョウガクエン</t>
    </rPh>
    <phoneticPr fontId="1"/>
  </si>
  <si>
    <t>都庁幼稚園</t>
    <rPh sb="0" eb="2">
      <t>トチョウ</t>
    </rPh>
    <rPh sb="2" eb="5">
      <t>ヨウチエン</t>
    </rPh>
    <phoneticPr fontId="1"/>
  </si>
  <si>
    <t>東京　太郎</t>
    <rPh sb="0" eb="2">
      <t>トウキョウ</t>
    </rPh>
    <rPh sb="3" eb="5">
      <t>タロウ</t>
    </rPh>
    <phoneticPr fontId="1"/>
  </si>
  <si>
    <t>03-1234-5678</t>
  </si>
  <si>
    <t>なし</t>
  </si>
  <si>
    <t>○○○○</t>
  </si>
  <si>
    <t>園長</t>
  </si>
  <si>
    <t>常勤</t>
  </si>
  <si>
    <t>○</t>
  </si>
  <si>
    <t>▲▲▲▲</t>
  </si>
  <si>
    <t>教員</t>
  </si>
  <si>
    <t>◆◆◆</t>
  </si>
  <si>
    <t>・・・・</t>
  </si>
  <si>
    <t>事務長</t>
  </si>
  <si>
    <t>非常勤</t>
  </si>
  <si>
    <t>事務職員</t>
  </si>
  <si>
    <t>その他</t>
  </si>
  <si>
    <t>【１月】</t>
    <phoneticPr fontId="1"/>
  </si>
  <si>
    <t>R4.3退職</t>
    <rPh sb="4" eb="6">
      <t>タイショク</t>
    </rPh>
    <phoneticPr fontId="1"/>
  </si>
  <si>
    <t>派遣</t>
    <rPh sb="0" eb="2">
      <t>ハケン</t>
    </rPh>
    <phoneticPr fontId="1"/>
  </si>
  <si>
    <t>R4.4採用</t>
    <rPh sb="4" eb="6">
      <t>サイヨウ</t>
    </rPh>
    <phoneticPr fontId="1"/>
  </si>
  <si>
    <t>はい</t>
  </si>
  <si>
    <t>新宿　花子</t>
    <rPh sb="0" eb="2">
      <t>シンジュク</t>
    </rPh>
    <rPh sb="3" eb="5">
      <t>ハナコ</t>
    </rPh>
    <phoneticPr fontId="1"/>
  </si>
  <si>
    <t>東京　花子</t>
    <phoneticPr fontId="1"/>
  </si>
  <si>
    <t>新宿　次郎</t>
    <rPh sb="0" eb="2">
      <t>シンジュク</t>
    </rPh>
    <rPh sb="3" eb="5">
      <t>ジロウ</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</si>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</sst>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
    <numFmt numFmtId="177" formatCode="#,##0_);[Red]\(#,##0\)"/>
    <numFmt numFmtId="178" formatCode="#,##0_ "/>
    <numFmt numFmtId="179" formatCode="#,##0.000000_);[Red]\(#,##0.000000\)"/>
    <numFmt numFmtId="180" formatCode="#,##0.00000_ "/>
    <numFmt numFmtId="181" formatCode="#,##0.000000_ "/>
    <numFmt numFmtId="182" formatCode="0_ "/>
  </numFmts>
  <fonts count="25"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theme="1"/>
      <name val="ＭＳ Ｐゴシック"/>
      <family val="3"/>
      <charset val="128"/>
      <scheme val="minor"/>
    </font>
    <font>
      <b/>
      <u/>
      <sz val="14"/>
      <color theme="1"/>
      <name val="ＭＳ Ｐゴシック"/>
      <family val="3"/>
      <charset val="128"/>
      <scheme val="minor"/>
    </font>
    <font>
      <sz val="11"/>
      <name val="ＭＳ Ｐゴシック"/>
      <family val="2"/>
      <charset val="128"/>
      <scheme val="minor"/>
    </font>
    <font>
      <sz val="14"/>
      <color theme="1"/>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b/>
      <sz val="11"/>
      <color rgb="FFFF0000"/>
      <name val="ＭＳ Ｐゴシック"/>
      <family val="3"/>
      <charset val="128"/>
      <scheme val="minor"/>
    </font>
    <font>
      <sz val="14"/>
      <color theme="1"/>
      <name val="ＭＳ Ｐゴシック"/>
      <family val="3"/>
      <charset val="128"/>
      <scheme val="minor"/>
    </font>
    <font>
      <sz val="11"/>
      <color rgb="FFFF0000"/>
      <name val="ＭＳ Ｐゴシック"/>
      <family val="3"/>
      <charset val="128"/>
      <scheme val="minor"/>
    </font>
    <font>
      <sz val="6"/>
      <name val="游ゴシック"/>
      <family val="2"/>
      <charset val="128"/>
    </font>
    <font>
      <vertAlign val="superscript"/>
      <sz val="11"/>
      <color theme="1"/>
      <name val="ＭＳ Ｐゴシック"/>
      <family val="3"/>
      <charset val="128"/>
      <scheme val="minor"/>
    </font>
    <font>
      <sz val="9"/>
      <color theme="1"/>
      <name val="ＭＳ Ｐゴシック"/>
      <family val="2"/>
      <charset val="128"/>
      <scheme val="minor"/>
    </font>
    <font>
      <vertAlign val="superscript"/>
      <sz val="9"/>
      <color theme="1"/>
      <name val="ＭＳ Ｐゴシック"/>
      <family val="3"/>
      <charset val="128"/>
      <scheme val="minor"/>
    </font>
    <font>
      <b/>
      <sz val="14"/>
      <color theme="1"/>
      <name val="ＭＳ Ｐゴシック"/>
      <family val="3"/>
      <charset val="128"/>
      <scheme val="minor"/>
    </font>
    <font>
      <sz val="18"/>
      <color theme="1"/>
      <name val="ＭＳ Ｐゴシック"/>
      <family val="3"/>
      <charset val="128"/>
      <scheme val="minor"/>
    </font>
    <font>
      <b/>
      <sz val="12"/>
      <color rgb="FFFF0000"/>
      <name val="ＭＳ Ｐゴシック"/>
      <family val="3"/>
      <charset val="128"/>
      <scheme val="minor"/>
    </font>
    <font>
      <b/>
      <u/>
      <sz val="11"/>
      <color theme="1"/>
      <name val="ＭＳ Ｐゴシック"/>
      <family val="3"/>
      <charset val="128"/>
      <scheme val="minor"/>
    </font>
    <font>
      <b/>
      <sz val="16"/>
      <color theme="1"/>
      <name val="ＭＳ Ｐゴシック"/>
      <family val="3"/>
      <charset val="128"/>
      <scheme val="minor"/>
    </font>
    <font>
      <b/>
      <u/>
      <sz val="11"/>
      <color rgb="FFFF0000"/>
      <name val="ＭＳ Ｐゴシック"/>
      <family val="3"/>
      <charset val="128"/>
      <scheme val="minor"/>
    </font>
    <font>
      <sz val="11"/>
      <name val="ＭＳ Ｐゴシック"/>
      <family val="3"/>
      <charset val="128"/>
      <scheme val="minor"/>
    </font>
    <font>
      <sz val="11"/>
      <color rgb="FFFF0000"/>
      <name val="ＭＳ Ｐゴシック"/>
      <family val="2"/>
      <charset val="128"/>
      <scheme val="minor"/>
    </font>
    <font>
      <b/>
      <sz val="12"/>
      <color rgb="FF0070C0"/>
      <name val="ＭＳ Ｐ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6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style="medium">
        <color auto="1"/>
      </left>
      <right style="thin">
        <color auto="1"/>
      </right>
      <top/>
      <bottom style="thin">
        <color auto="1"/>
      </bottom>
      <diagonal/>
    </border>
    <border>
      <left/>
      <right/>
      <top style="medium">
        <color auto="1"/>
      </top>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style="medium">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medium">
        <color auto="1"/>
      </left>
      <right style="thin">
        <color auto="1"/>
      </right>
      <top style="hair">
        <color auto="1"/>
      </top>
      <bottom style="hair">
        <color auto="1"/>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style="thin">
        <color auto="1"/>
      </left>
      <right style="thin">
        <color auto="1"/>
      </right>
      <top style="hair">
        <color auto="1"/>
      </top>
      <bottom style="double">
        <color auto="1"/>
      </bottom>
      <diagonal/>
    </border>
    <border>
      <left style="thin">
        <color auto="1"/>
      </left>
      <right/>
      <top/>
      <bottom/>
      <diagonal/>
    </border>
    <border>
      <left style="thin">
        <color auto="1"/>
      </left>
      <right style="thin">
        <color auto="1"/>
      </right>
      <top/>
      <bottom/>
      <diagonal/>
    </border>
    <border>
      <left style="medium">
        <color auto="1"/>
      </left>
      <right style="thin">
        <color auto="1"/>
      </right>
      <top/>
      <bottom/>
      <diagonal/>
    </border>
    <border>
      <left style="medium">
        <color auto="1"/>
      </left>
      <right/>
      <top style="medium">
        <color auto="1"/>
      </top>
      <bottom/>
      <diagonal/>
    </border>
    <border>
      <left style="thin">
        <color auto="1"/>
      </left>
      <right/>
      <top style="double">
        <color auto="1"/>
      </top>
      <bottom style="thin">
        <color auto="1"/>
      </bottom>
      <diagonal/>
    </border>
    <border>
      <left/>
      <right/>
      <top style="double">
        <color auto="1"/>
      </top>
      <bottom style="thin">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right style="thin">
        <color auto="1"/>
      </right>
      <top style="thin">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auto="1"/>
      </left>
      <right/>
      <top style="thin">
        <color auto="1"/>
      </top>
      <bottom/>
      <diagonal/>
    </border>
    <border>
      <left/>
      <right/>
      <top style="thin">
        <color auto="1"/>
      </top>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diagonal style="thin">
        <color auto="1"/>
      </diagonal>
    </border>
    <border diagonalDown="1">
      <left style="thin">
        <color auto="1"/>
      </left>
      <right style="thin">
        <color auto="1"/>
      </right>
      <top/>
      <bottom style="double">
        <color auto="1"/>
      </bottom>
      <diagonal style="thin">
        <color auto="1"/>
      </diagonal>
    </border>
    <border diagonalDown="1">
      <left style="thin">
        <color indexed="64"/>
      </left>
      <right/>
      <top style="thin">
        <color auto="1"/>
      </top>
      <bottom/>
      <diagonal style="thin">
        <color auto="1"/>
      </diagonal>
    </border>
    <border diagonalDown="1">
      <left style="thin">
        <color indexed="64"/>
      </left>
      <right/>
      <top/>
      <bottom/>
      <diagonal style="thin">
        <color auto="1"/>
      </diagonal>
    </border>
    <border diagonalDown="1">
      <left style="thin">
        <color indexed="64"/>
      </left>
      <right/>
      <top/>
      <bottom style="double">
        <color auto="1"/>
      </bottom>
      <diagonal style="thin">
        <color auto="1"/>
      </diagonal>
    </border>
    <border>
      <left style="thin">
        <color auto="1"/>
      </left>
      <right/>
      <top style="double">
        <color auto="1"/>
      </top>
      <bottom style="double">
        <color auto="1"/>
      </bottom>
      <diagonal/>
    </border>
    <border>
      <left/>
      <right/>
      <top style="double">
        <color auto="1"/>
      </top>
      <bottom style="double">
        <color auto="1"/>
      </bottom>
      <diagonal/>
    </border>
    <border>
      <left style="medium">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right style="medium">
        <color indexed="64"/>
      </right>
      <top/>
      <bottom/>
      <diagonal/>
    </border>
    <border>
      <left/>
      <right style="medium">
        <color indexed="64"/>
      </right>
      <top style="medium">
        <color indexed="64"/>
      </top>
      <bottom/>
      <diagonal/>
    </border>
    <border>
      <left/>
      <right style="medium">
        <color indexed="64"/>
      </right>
      <top style="thin">
        <color auto="1"/>
      </top>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
      <left style="thin">
        <color auto="1"/>
      </left>
      <right style="medium">
        <color indexed="64"/>
      </right>
      <top style="thin">
        <color auto="1"/>
      </top>
      <bottom style="hair">
        <color auto="1"/>
      </bottom>
      <diagonal/>
    </border>
    <border>
      <left style="thin">
        <color auto="1"/>
      </left>
      <right style="medium">
        <color indexed="64"/>
      </right>
      <top style="double">
        <color auto="1"/>
      </top>
      <bottom style="double">
        <color auto="1"/>
      </bottom>
      <diagonal/>
    </border>
    <border>
      <left style="thin">
        <color auto="1"/>
      </left>
      <right style="medium">
        <color indexed="64"/>
      </right>
      <top style="hair">
        <color auto="1"/>
      </top>
      <bottom style="hair">
        <color auto="1"/>
      </bottom>
      <diagonal/>
    </border>
    <border>
      <left style="medium">
        <color indexed="64"/>
      </left>
      <right style="medium">
        <color indexed="64"/>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thin">
        <color auto="1"/>
      </right>
      <top/>
      <bottom/>
      <diagonal/>
    </border>
    <border>
      <left/>
      <right style="thin">
        <color auto="1"/>
      </right>
      <top/>
      <bottom style="thin">
        <color auto="1"/>
      </bottom>
      <diagonal/>
    </border>
    <border>
      <left/>
      <right/>
      <top style="medium">
        <color indexed="64"/>
      </top>
      <bottom style="medium">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medium">
        <color auto="1"/>
      </right>
      <top/>
      <bottom/>
      <diagonal/>
    </border>
    <border>
      <left style="medium">
        <color indexed="64"/>
      </left>
      <right style="medium">
        <color indexed="64"/>
      </right>
      <top/>
      <bottom style="hair">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291">
    <xf numFmtId="0" fontId="0" fillId="0" borderId="0" xfId="0">
      <alignment vertical="center"/>
    </xf>
    <xf numFmtId="177" fontId="0" fillId="0" borderId="0" xfId="0" applyNumberFormat="1">
      <alignment vertical="center"/>
    </xf>
    <xf numFmtId="178" fontId="0" fillId="0" borderId="0" xfId="0" applyNumberFormat="1">
      <alignment vertical="center"/>
    </xf>
    <xf numFmtId="178" fontId="0" fillId="0" borderId="0" xfId="0" applyNumberFormat="1" applyBorder="1">
      <alignment vertical="center"/>
    </xf>
    <xf numFmtId="0" fontId="0" fillId="0" borderId="0" xfId="0" applyAlignment="1">
      <alignment horizontal="center" vertical="center"/>
    </xf>
    <xf numFmtId="0" fontId="7"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178" fontId="8" fillId="0" borderId="1" xfId="0" applyNumberFormat="1" applyFont="1" applyBorder="1" applyAlignment="1">
      <alignment horizontal="center" vertical="distributed"/>
    </xf>
    <xf numFmtId="0" fontId="8" fillId="0" borderId="0" xfId="0" applyFont="1" applyAlignment="1">
      <alignment horizontal="center" vertical="top"/>
    </xf>
    <xf numFmtId="0" fontId="8" fillId="0" borderId="0" xfId="0" applyFont="1" applyAlignment="1">
      <alignment horizontal="left" vertical="top"/>
    </xf>
    <xf numFmtId="0" fontId="8" fillId="0" borderId="0" xfId="0" applyFont="1" applyBorder="1" applyAlignment="1">
      <alignment horizontal="center" vertical="center"/>
    </xf>
    <xf numFmtId="0" fontId="0" fillId="0" borderId="0" xfId="0" applyAlignment="1">
      <alignment horizontal="center" vertical="center"/>
    </xf>
    <xf numFmtId="177" fontId="0" fillId="0" borderId="0" xfId="0" applyNumberFormat="1" applyFill="1" applyBorder="1">
      <alignment vertical="center"/>
    </xf>
    <xf numFmtId="177" fontId="0" fillId="0" borderId="0" xfId="0" applyNumberFormat="1" applyFill="1">
      <alignment vertical="center"/>
    </xf>
    <xf numFmtId="0" fontId="0" fillId="0" borderId="4" xfId="0" applyBorder="1" applyAlignment="1">
      <alignment horizontal="center" vertical="center" shrinkToFit="1"/>
    </xf>
    <xf numFmtId="0" fontId="10" fillId="0" borderId="0" xfId="0" applyFont="1" applyAlignment="1">
      <alignment horizontal="center" vertical="center"/>
    </xf>
    <xf numFmtId="0" fontId="0" fillId="0" borderId="0" xfId="0" applyAlignment="1">
      <alignment horizontal="left" vertical="center"/>
    </xf>
    <xf numFmtId="0" fontId="8" fillId="0" borderId="0" xfId="0" applyFont="1" applyBorder="1" applyAlignment="1">
      <alignment horizontal="right" vertical="center"/>
    </xf>
    <xf numFmtId="0" fontId="0" fillId="0" borderId="0" xfId="0" applyAlignment="1">
      <alignment horizontal="center" vertical="center" wrapText="1"/>
    </xf>
    <xf numFmtId="178" fontId="0" fillId="0" borderId="0" xfId="0" applyNumberFormat="1" applyAlignment="1">
      <alignment horizontal="center" vertical="center"/>
    </xf>
    <xf numFmtId="0" fontId="0" fillId="0" borderId="0" xfId="0" applyAlignment="1">
      <alignment vertical="center"/>
    </xf>
    <xf numFmtId="0" fontId="14" fillId="0" borderId="0" xfId="0" applyFont="1" applyAlignment="1">
      <alignment horizontal="center" vertical="center" wrapText="1"/>
    </xf>
    <xf numFmtId="177" fontId="0" fillId="0" borderId="7" xfId="0" applyNumberFormat="1" applyFill="1" applyBorder="1">
      <alignment vertical="center"/>
    </xf>
    <xf numFmtId="0" fontId="17" fillId="0" borderId="0" xfId="0" applyFont="1" applyAlignment="1">
      <alignment horizontal="center" vertical="center"/>
    </xf>
    <xf numFmtId="178" fontId="0" fillId="0" borderId="0" xfId="0" applyNumberFormat="1" applyFill="1" applyBorder="1">
      <alignment vertical="center"/>
    </xf>
    <xf numFmtId="178" fontId="0" fillId="0" borderId="0" xfId="0" applyNumberFormat="1" applyFill="1" applyAlignment="1">
      <alignment horizontal="center" vertical="center"/>
    </xf>
    <xf numFmtId="178" fontId="0" fillId="0" borderId="0" xfId="0" applyNumberFormat="1" applyFill="1">
      <alignment vertical="center"/>
    </xf>
    <xf numFmtId="181" fontId="0" fillId="0" borderId="0" xfId="0" applyNumberFormat="1" applyFill="1" applyBorder="1">
      <alignment vertical="center"/>
    </xf>
    <xf numFmtId="49" fontId="0" fillId="0" borderId="0" xfId="0" applyNumberFormat="1" applyFill="1" applyBorder="1" applyAlignment="1">
      <alignment horizontal="center" vertical="center"/>
    </xf>
    <xf numFmtId="0" fontId="0" fillId="0" borderId="0" xfId="0" applyFill="1">
      <alignment vertical="center"/>
    </xf>
    <xf numFmtId="178" fontId="0" fillId="0" borderId="33" xfId="0" applyNumberFormat="1" applyBorder="1">
      <alignment vertical="center"/>
    </xf>
    <xf numFmtId="178" fontId="10" fillId="0" borderId="7" xfId="0" applyNumberFormat="1" applyFont="1" applyBorder="1">
      <alignment vertical="center"/>
    </xf>
    <xf numFmtId="180" fontId="10" fillId="0" borderId="7" xfId="0" applyNumberFormat="1" applyFont="1" applyBorder="1">
      <alignment vertical="center"/>
    </xf>
    <xf numFmtId="49" fontId="10" fillId="0" borderId="7" xfId="0" applyNumberFormat="1" applyFont="1" applyBorder="1" applyAlignment="1">
      <alignment horizontal="center" vertical="center"/>
    </xf>
    <xf numFmtId="178" fontId="10" fillId="0" borderId="32" xfId="0" applyNumberFormat="1" applyFont="1" applyBorder="1">
      <alignment vertical="center"/>
    </xf>
    <xf numFmtId="177" fontId="0" fillId="0" borderId="14" xfId="2" applyNumberFormat="1" applyFont="1" applyFill="1" applyBorder="1" applyAlignment="1">
      <alignment horizontal="right" vertical="center"/>
    </xf>
    <xf numFmtId="0" fontId="4" fillId="0" borderId="0" xfId="0" applyFont="1" applyFill="1" applyAlignment="1">
      <alignment horizontal="center" vertical="center"/>
    </xf>
    <xf numFmtId="0" fontId="7" fillId="0" borderId="0" xfId="0" applyFont="1" applyFill="1" applyAlignment="1">
      <alignment horizontal="center" vertical="center"/>
    </xf>
    <xf numFmtId="0" fontId="7" fillId="0" borderId="0" xfId="0" applyFont="1" applyFill="1" applyAlignment="1">
      <alignment horizontal="center" vertical="center" shrinkToFit="1"/>
    </xf>
    <xf numFmtId="177" fontId="7" fillId="0" borderId="0" xfId="0" applyNumberFormat="1" applyFont="1" applyFill="1" applyAlignment="1">
      <alignment horizontal="center" vertical="center"/>
    </xf>
    <xf numFmtId="176" fontId="7" fillId="0" borderId="0" xfId="0" applyNumberFormat="1" applyFont="1" applyFill="1" applyAlignment="1">
      <alignment horizontal="center" vertical="center"/>
    </xf>
    <xf numFmtId="0" fontId="8" fillId="0" borderId="0" xfId="0" applyFont="1" applyFill="1">
      <alignment vertical="center"/>
    </xf>
    <xf numFmtId="0" fontId="0" fillId="0" borderId="0" xfId="0" applyFill="1" applyAlignment="1">
      <alignment vertical="center" shrinkToFit="1"/>
    </xf>
    <xf numFmtId="178" fontId="0" fillId="0" borderId="0" xfId="0" applyNumberFormat="1" applyFill="1" applyBorder="1" applyAlignment="1">
      <alignment vertical="center" shrinkToFit="1"/>
    </xf>
    <xf numFmtId="176" fontId="0" fillId="0" borderId="0" xfId="0" applyNumberFormat="1" applyFill="1" applyBorder="1">
      <alignment vertical="center"/>
    </xf>
    <xf numFmtId="0" fontId="7" fillId="0" borderId="0" xfId="0" applyFont="1" applyFill="1" applyAlignment="1">
      <alignment vertical="center" shrinkToFit="1"/>
    </xf>
    <xf numFmtId="176" fontId="0" fillId="0" borderId="0" xfId="0" applyNumberFormat="1" applyFill="1">
      <alignment vertical="center"/>
    </xf>
    <xf numFmtId="0" fontId="8" fillId="0" borderId="22" xfId="0" applyFont="1" applyFill="1" applyBorder="1" applyAlignment="1">
      <alignment horizontal="left" vertical="center"/>
    </xf>
    <xf numFmtId="0" fontId="8" fillId="0" borderId="21" xfId="0" applyFont="1" applyFill="1" applyBorder="1" applyAlignment="1">
      <alignment horizontal="left" vertical="center"/>
    </xf>
    <xf numFmtId="177" fontId="8" fillId="0" borderId="22" xfId="0" applyNumberFormat="1" applyFont="1" applyFill="1" applyBorder="1" applyAlignment="1">
      <alignment horizontal="center" vertical="center"/>
    </xf>
    <xf numFmtId="177" fontId="8" fillId="0" borderId="21" xfId="0" applyNumberFormat="1" applyFont="1" applyFill="1" applyBorder="1" applyAlignment="1">
      <alignment horizontal="center" vertical="center"/>
    </xf>
    <xf numFmtId="0" fontId="8" fillId="0" borderId="3" xfId="0" applyFont="1" applyFill="1" applyBorder="1" applyAlignment="1">
      <alignment horizontal="center" vertical="center"/>
    </xf>
    <xf numFmtId="0" fontId="8" fillId="0" borderId="3" xfId="0" applyFont="1" applyFill="1" applyBorder="1" applyAlignment="1">
      <alignment horizontal="center" vertical="center" shrinkToFit="1"/>
    </xf>
    <xf numFmtId="0" fontId="8" fillId="0" borderId="6" xfId="0" applyFont="1" applyFill="1" applyBorder="1" applyAlignment="1">
      <alignment horizontal="center" vertical="center" wrapText="1"/>
    </xf>
    <xf numFmtId="177" fontId="8" fillId="0" borderId="9" xfId="0" applyNumberFormat="1" applyFont="1" applyFill="1" applyBorder="1" applyAlignment="1">
      <alignment horizontal="center" vertical="center"/>
    </xf>
    <xf numFmtId="177" fontId="3" fillId="0" borderId="3" xfId="0" applyNumberFormat="1"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177" fontId="8" fillId="0" borderId="3" xfId="0" applyNumberFormat="1" applyFont="1" applyFill="1" applyBorder="1" applyAlignment="1">
      <alignment horizontal="center" vertical="center"/>
    </xf>
    <xf numFmtId="0" fontId="8" fillId="0" borderId="0" xfId="0" applyFont="1" applyFill="1" applyAlignment="1">
      <alignment horizontal="center" vertical="center"/>
    </xf>
    <xf numFmtId="0" fontId="0" fillId="0" borderId="11" xfId="0" applyFill="1" applyBorder="1">
      <alignment vertical="center"/>
    </xf>
    <xf numFmtId="10" fontId="0" fillId="0" borderId="11" xfId="2" applyNumberFormat="1" applyFont="1" applyFill="1" applyBorder="1" applyAlignment="1">
      <alignment horizontal="right" vertical="center"/>
    </xf>
    <xf numFmtId="0" fontId="9" fillId="0" borderId="1" xfId="0" applyFont="1" applyFill="1" applyBorder="1" applyAlignment="1">
      <alignment horizontal="center" vertical="center"/>
    </xf>
    <xf numFmtId="0" fontId="0" fillId="0" borderId="8" xfId="0" applyFill="1" applyBorder="1">
      <alignment vertical="center"/>
    </xf>
    <xf numFmtId="178" fontId="18" fillId="0" borderId="1" xfId="0" applyNumberFormat="1" applyFont="1" applyFill="1" applyBorder="1" applyAlignment="1">
      <alignment horizontal="center" vertical="center"/>
    </xf>
    <xf numFmtId="0" fontId="0" fillId="0" borderId="14" xfId="0" applyFill="1" applyBorder="1">
      <alignment vertical="center"/>
    </xf>
    <xf numFmtId="10" fontId="0" fillId="0" borderId="14" xfId="2" applyNumberFormat="1" applyFont="1" applyFill="1" applyBorder="1" applyAlignment="1">
      <alignment horizontal="right" vertical="center"/>
    </xf>
    <xf numFmtId="0" fontId="0" fillId="0" borderId="1" xfId="0" applyFill="1" applyBorder="1">
      <alignment vertical="center"/>
    </xf>
    <xf numFmtId="0" fontId="0" fillId="0" borderId="19" xfId="0" applyFill="1" applyBorder="1">
      <alignment vertical="center"/>
    </xf>
    <xf numFmtId="177" fontId="0" fillId="0" borderId="24" xfId="1" applyNumberFormat="1" applyFont="1" applyFill="1" applyBorder="1" applyAlignment="1">
      <alignment horizontal="right" vertical="center" shrinkToFit="1"/>
    </xf>
    <xf numFmtId="177" fontId="0" fillId="0" borderId="26" xfId="1" applyNumberFormat="1" applyFont="1" applyFill="1" applyBorder="1" applyAlignment="1">
      <alignment horizontal="right" vertical="center" shrinkToFit="1"/>
    </xf>
    <xf numFmtId="177" fontId="0" fillId="0" borderId="27" xfId="0" applyNumberFormat="1" applyFill="1" applyBorder="1" applyAlignment="1">
      <alignment horizontal="right" vertical="center" shrinkToFit="1"/>
    </xf>
    <xf numFmtId="176" fontId="8" fillId="0" borderId="6" xfId="0" applyNumberFormat="1" applyFont="1" applyFill="1" applyBorder="1" applyAlignment="1">
      <alignment horizontal="center" vertical="center" wrapText="1"/>
    </xf>
    <xf numFmtId="177" fontId="0" fillId="0" borderId="8" xfId="0" applyNumberFormat="1" applyFill="1" applyBorder="1" applyAlignment="1">
      <alignment horizontal="center" vertical="distributed" shrinkToFit="1"/>
    </xf>
    <xf numFmtId="177" fontId="0" fillId="0" borderId="45" xfId="0" applyNumberFormat="1" applyFill="1" applyBorder="1" applyAlignment="1">
      <alignment horizontal="right" vertical="center"/>
    </xf>
    <xf numFmtId="177" fontId="0" fillId="0" borderId="46" xfId="0" applyNumberFormat="1" applyFill="1" applyBorder="1" applyAlignment="1">
      <alignment horizontal="right" vertical="center"/>
    </xf>
    <xf numFmtId="177" fontId="0" fillId="0" borderId="46" xfId="2" applyNumberFormat="1" applyFont="1" applyFill="1" applyBorder="1" applyAlignment="1">
      <alignment horizontal="right" vertical="center"/>
    </xf>
    <xf numFmtId="0" fontId="11" fillId="0" borderId="0" xfId="0" applyFont="1" applyAlignment="1">
      <alignment horizontal="left" vertical="center"/>
    </xf>
    <xf numFmtId="177" fontId="0" fillId="0" borderId="4" xfId="0" applyNumberFormat="1" applyBorder="1" applyAlignment="1">
      <alignment vertical="center" shrinkToFit="1"/>
    </xf>
    <xf numFmtId="178" fontId="10" fillId="0" borderId="0" xfId="0" applyNumberFormat="1" applyFont="1" applyBorder="1" applyAlignment="1">
      <alignment vertical="center"/>
    </xf>
    <xf numFmtId="0" fontId="0" fillId="0" borderId="0" xfId="0" applyBorder="1" applyAlignment="1">
      <alignment vertical="center"/>
    </xf>
    <xf numFmtId="177" fontId="10" fillId="0" borderId="32" xfId="0" applyNumberFormat="1" applyFont="1" applyFill="1" applyBorder="1">
      <alignment vertical="center"/>
    </xf>
    <xf numFmtId="49" fontId="10" fillId="0" borderId="0" xfId="0" applyNumberFormat="1" applyFont="1" applyFill="1" applyBorder="1" applyAlignment="1">
      <alignment horizontal="center" vertical="center"/>
    </xf>
    <xf numFmtId="178" fontId="10" fillId="0" borderId="0" xfId="0" applyNumberFormat="1" applyFont="1" applyFill="1">
      <alignment vertical="center"/>
    </xf>
    <xf numFmtId="0" fontId="10" fillId="0" borderId="0" xfId="0" applyFont="1" applyFill="1">
      <alignment vertical="center"/>
    </xf>
    <xf numFmtId="178" fontId="10" fillId="0" borderId="0" xfId="0" applyNumberFormat="1" applyFont="1" applyFill="1" applyBorder="1">
      <alignment vertical="center"/>
    </xf>
    <xf numFmtId="178" fontId="8" fillId="0" borderId="0" xfId="0" applyNumberFormat="1" applyFont="1" applyBorder="1">
      <alignment vertical="center"/>
    </xf>
    <xf numFmtId="178" fontId="8" fillId="0" borderId="0" xfId="0" applyNumberFormat="1" applyFont="1" applyAlignment="1">
      <alignment horizontal="center" vertical="center"/>
    </xf>
    <xf numFmtId="178" fontId="8" fillId="0" borderId="7" xfId="0" applyNumberFormat="1" applyFont="1" applyBorder="1">
      <alignment vertical="center"/>
    </xf>
    <xf numFmtId="177" fontId="8" fillId="0" borderId="33" xfId="0" applyNumberFormat="1" applyFont="1" applyBorder="1">
      <alignment vertical="center"/>
    </xf>
    <xf numFmtId="177" fontId="0" fillId="0" borderId="0" xfId="0" applyNumberFormat="1" applyFill="1" applyAlignment="1">
      <alignment horizontal="center" vertical="center"/>
    </xf>
    <xf numFmtId="177" fontId="0" fillId="0" borderId="17" xfId="0" applyNumberFormat="1" applyFill="1" applyBorder="1">
      <alignment vertical="center"/>
    </xf>
    <xf numFmtId="177" fontId="0" fillId="0" borderId="25" xfId="0" applyNumberFormat="1" applyFill="1" applyBorder="1" applyAlignment="1">
      <alignment horizontal="center" vertical="center" shrinkToFit="1"/>
    </xf>
    <xf numFmtId="177" fontId="0" fillId="0" borderId="0" xfId="0" applyNumberFormat="1" applyFill="1" applyAlignment="1">
      <alignment vertical="center" shrinkToFit="1"/>
    </xf>
    <xf numFmtId="177" fontId="9" fillId="0" borderId="1" xfId="0" applyNumberFormat="1" applyFont="1" applyFill="1" applyBorder="1" applyAlignment="1">
      <alignment horizontal="center" vertical="center"/>
    </xf>
    <xf numFmtId="177" fontId="0" fillId="0" borderId="1" xfId="0" applyNumberFormat="1" applyFill="1" applyBorder="1">
      <alignment vertical="center"/>
    </xf>
    <xf numFmtId="177" fontId="18" fillId="0" borderId="1" xfId="0" applyNumberFormat="1" applyFont="1" applyFill="1" applyBorder="1" applyAlignment="1">
      <alignment horizontal="center" vertical="center"/>
    </xf>
    <xf numFmtId="177" fontId="0" fillId="0" borderId="43" xfId="0" applyNumberFormat="1" applyFill="1" applyBorder="1">
      <alignment vertical="center"/>
    </xf>
    <xf numFmtId="177" fontId="0" fillId="0" borderId="44" xfId="0" applyNumberFormat="1" applyFill="1" applyBorder="1" applyAlignment="1">
      <alignment vertical="center" shrinkToFit="1"/>
    </xf>
    <xf numFmtId="177" fontId="0" fillId="0" borderId="44" xfId="0" applyNumberFormat="1" applyFill="1" applyBorder="1" applyAlignment="1">
      <alignment horizontal="center" vertical="center"/>
    </xf>
    <xf numFmtId="177" fontId="0" fillId="0" borderId="43" xfId="0" applyNumberFormat="1" applyFill="1" applyBorder="1" applyAlignment="1">
      <alignment horizontal="right" vertical="center"/>
    </xf>
    <xf numFmtId="177" fontId="0" fillId="0" borderId="43" xfId="2" applyNumberFormat="1" applyFont="1" applyFill="1" applyBorder="1" applyAlignment="1">
      <alignment horizontal="right" vertical="center"/>
    </xf>
    <xf numFmtId="0" fontId="5" fillId="0" borderId="0" xfId="0" applyFont="1" applyFill="1" applyBorder="1" applyAlignment="1">
      <alignment horizontal="right" vertical="center" wrapText="1"/>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176" fontId="8" fillId="0" borderId="0" xfId="0" applyNumberFormat="1" applyFont="1" applyFill="1" applyBorder="1" applyAlignment="1">
      <alignment horizontal="center" vertical="center" wrapText="1"/>
    </xf>
    <xf numFmtId="10" fontId="0" fillId="0" borderId="0" xfId="2" applyNumberFormat="1" applyFont="1" applyFill="1" applyBorder="1" applyAlignment="1">
      <alignment horizontal="right" vertical="center"/>
    </xf>
    <xf numFmtId="177" fontId="0" fillId="0" borderId="0" xfId="2" applyNumberFormat="1" applyFont="1" applyFill="1" applyBorder="1" applyAlignment="1">
      <alignment horizontal="right" vertical="center"/>
    </xf>
    <xf numFmtId="177" fontId="7" fillId="0" borderId="0" xfId="2" applyNumberFormat="1" applyFont="1" applyFill="1" applyBorder="1" applyAlignment="1">
      <alignment horizontal="right" vertical="center" shrinkToFit="1"/>
    </xf>
    <xf numFmtId="177" fontId="0" fillId="0" borderId="47" xfId="0" applyNumberFormat="1" applyFill="1" applyBorder="1" applyAlignment="1">
      <alignment vertical="center"/>
    </xf>
    <xf numFmtId="177" fontId="0" fillId="0" borderId="0" xfId="0" applyNumberFormat="1" applyFill="1" applyBorder="1" applyAlignment="1">
      <alignment vertical="center"/>
    </xf>
    <xf numFmtId="176" fontId="8" fillId="0" borderId="51" xfId="0" applyNumberFormat="1" applyFont="1" applyFill="1" applyBorder="1" applyAlignment="1">
      <alignment horizontal="center" vertical="center" wrapText="1"/>
    </xf>
    <xf numFmtId="10" fontId="0" fillId="0" borderId="52" xfId="2" applyNumberFormat="1" applyFont="1" applyFill="1" applyBorder="1" applyAlignment="1">
      <alignment horizontal="right" vertical="center"/>
    </xf>
    <xf numFmtId="177" fontId="0" fillId="0" borderId="53" xfId="2" applyNumberFormat="1" applyFont="1" applyFill="1" applyBorder="1" applyAlignment="1">
      <alignment horizontal="right" vertical="center"/>
    </xf>
    <xf numFmtId="177" fontId="0" fillId="0" borderId="0" xfId="0" applyNumberFormat="1" applyFill="1" applyAlignment="1">
      <alignment horizontal="center" vertical="center" shrinkToFit="1"/>
    </xf>
    <xf numFmtId="177" fontId="0" fillId="0" borderId="0" xfId="0" applyNumberFormat="1" applyFill="1" applyBorder="1" applyAlignment="1">
      <alignment horizontal="center" vertical="center"/>
    </xf>
    <xf numFmtId="10" fontId="7" fillId="0" borderId="27" xfId="2" applyNumberFormat="1" applyFont="1" applyFill="1" applyBorder="1" applyAlignment="1">
      <alignment horizontal="right" vertical="center" shrinkToFit="1"/>
    </xf>
    <xf numFmtId="10" fontId="0" fillId="0" borderId="54" xfId="2" applyNumberFormat="1" applyFont="1" applyFill="1" applyBorder="1" applyAlignment="1">
      <alignment horizontal="right" vertical="center"/>
    </xf>
    <xf numFmtId="178" fontId="0" fillId="0" borderId="20" xfId="0" applyNumberFormat="1" applyFill="1" applyBorder="1" applyAlignment="1">
      <alignment horizontal="left" vertical="center" shrinkToFit="1"/>
    </xf>
    <xf numFmtId="0" fontId="0" fillId="0" borderId="0" xfId="0" applyFill="1" applyBorder="1" applyAlignment="1">
      <alignment vertical="center" shrinkToFit="1"/>
    </xf>
    <xf numFmtId="176" fontId="0" fillId="0" borderId="0" xfId="0" applyNumberFormat="1" applyFill="1" applyAlignment="1">
      <alignment horizontal="left" vertical="center"/>
    </xf>
    <xf numFmtId="0" fontId="4" fillId="0" borderId="0" xfId="0" applyFont="1" applyFill="1" applyAlignment="1">
      <alignment horizontal="left" vertical="center"/>
    </xf>
    <xf numFmtId="176" fontId="7" fillId="0" borderId="0" xfId="0" applyNumberFormat="1" applyFont="1" applyFill="1" applyAlignment="1">
      <alignment horizontal="left" vertical="center"/>
    </xf>
    <xf numFmtId="0" fontId="0" fillId="0" borderId="0" xfId="0" applyFill="1" applyAlignment="1">
      <alignment horizontal="left" vertical="center" shrinkToFit="1"/>
    </xf>
    <xf numFmtId="176" fontId="0" fillId="0" borderId="0" xfId="0" applyNumberFormat="1" applyFill="1" applyBorder="1" applyAlignment="1">
      <alignment horizontal="left" vertical="center"/>
    </xf>
    <xf numFmtId="0" fontId="5" fillId="0" borderId="0" xfId="0" applyFont="1" applyFill="1" applyBorder="1" applyAlignment="1">
      <alignment horizontal="left" vertical="center" wrapText="1"/>
    </xf>
    <xf numFmtId="177" fontId="0" fillId="0" borderId="0" xfId="2" applyNumberFormat="1" applyFont="1" applyFill="1" applyBorder="1" applyAlignment="1">
      <alignment horizontal="left" vertical="center"/>
    </xf>
    <xf numFmtId="177" fontId="7" fillId="0" borderId="0" xfId="2" applyNumberFormat="1" applyFont="1" applyFill="1" applyBorder="1" applyAlignment="1">
      <alignment horizontal="left" vertical="center" shrinkToFit="1"/>
    </xf>
    <xf numFmtId="177" fontId="0" fillId="0" borderId="0" xfId="0" applyNumberFormat="1" applyFill="1" applyAlignment="1">
      <alignment horizontal="left" vertical="center"/>
    </xf>
    <xf numFmtId="0" fontId="0" fillId="0" borderId="1" xfId="0" applyBorder="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0" borderId="4" xfId="0" applyFill="1" applyBorder="1" applyAlignment="1">
      <alignment vertical="center" shrinkToFit="1"/>
    </xf>
    <xf numFmtId="0" fontId="6" fillId="0" borderId="7" xfId="0" applyFont="1" applyBorder="1">
      <alignment vertical="center"/>
    </xf>
    <xf numFmtId="0" fontId="0" fillId="0" borderId="1" xfId="0" applyBorder="1">
      <alignment vertical="center"/>
    </xf>
    <xf numFmtId="0" fontId="0" fillId="0" borderId="8" xfId="0" applyBorder="1">
      <alignment vertical="center"/>
    </xf>
    <xf numFmtId="0" fontId="0" fillId="0" borderId="4" xfId="0" applyBorder="1">
      <alignment vertical="center"/>
    </xf>
    <xf numFmtId="0" fontId="7" fillId="0" borderId="0" xfId="0" applyFont="1">
      <alignment vertical="center"/>
    </xf>
    <xf numFmtId="0" fontId="9" fillId="0" borderId="0" xfId="0" applyFont="1">
      <alignment vertical="center"/>
    </xf>
    <xf numFmtId="38" fontId="22" fillId="0" borderId="0" xfId="1" applyFont="1" applyBorder="1" applyAlignment="1">
      <alignment vertical="center"/>
    </xf>
    <xf numFmtId="177" fontId="8" fillId="0" borderId="0" xfId="0" applyNumberFormat="1" applyFont="1">
      <alignment vertical="center"/>
    </xf>
    <xf numFmtId="38" fontId="22" fillId="0" borderId="0" xfId="1" applyFont="1" applyBorder="1" applyAlignment="1">
      <alignment horizontal="right" vertical="center"/>
    </xf>
    <xf numFmtId="0" fontId="0" fillId="0" borderId="33" xfId="0" applyBorder="1">
      <alignment vertical="center"/>
    </xf>
    <xf numFmtId="178" fontId="0" fillId="0" borderId="1" xfId="0" applyNumberFormat="1" applyBorder="1">
      <alignment vertical="center"/>
    </xf>
    <xf numFmtId="178" fontId="0" fillId="0" borderId="32" xfId="0" applyNumberFormat="1" applyBorder="1">
      <alignment vertical="center"/>
    </xf>
    <xf numFmtId="178" fontId="0" fillId="0" borderId="61" xfId="0" applyNumberFormat="1" applyBorder="1">
      <alignment vertical="center"/>
    </xf>
    <xf numFmtId="178" fontId="0" fillId="0" borderId="62" xfId="0" applyNumberFormat="1" applyBorder="1">
      <alignment vertical="center"/>
    </xf>
    <xf numFmtId="0" fontId="0" fillId="0" borderId="0" xfId="0" applyAlignment="1">
      <alignment horizontal="center" vertical="center"/>
    </xf>
    <xf numFmtId="0" fontId="23" fillId="0" borderId="0" xfId="0" applyFont="1">
      <alignment vertical="center"/>
    </xf>
    <xf numFmtId="0" fontId="11" fillId="0" borderId="0" xfId="0" applyFont="1">
      <alignment vertical="center"/>
    </xf>
    <xf numFmtId="177" fontId="0" fillId="0" borderId="8" xfId="0" applyNumberFormat="1" applyBorder="1">
      <alignment vertical="center"/>
    </xf>
    <xf numFmtId="0" fontId="0" fillId="0" borderId="18" xfId="0" applyBorder="1">
      <alignment vertical="center"/>
    </xf>
    <xf numFmtId="0" fontId="0" fillId="0" borderId="4" xfId="0" applyBorder="1" applyAlignment="1">
      <alignment horizontal="right" vertical="center" shrinkToFit="1"/>
    </xf>
    <xf numFmtId="177" fontId="0" fillId="0" borderId="4" xfId="0" applyNumberFormat="1" applyBorder="1" applyAlignment="1">
      <alignment horizontal="right" vertical="center" shrinkToFit="1"/>
    </xf>
    <xf numFmtId="0" fontId="4" fillId="0" borderId="0" xfId="0" applyFont="1" applyFill="1" applyAlignment="1">
      <alignment horizontal="center" vertical="center"/>
    </xf>
    <xf numFmtId="178" fontId="0" fillId="0" borderId="0" xfId="0" applyNumberFormat="1" applyAlignment="1">
      <alignment horizontal="center" vertical="center" wrapText="1"/>
    </xf>
    <xf numFmtId="0" fontId="0" fillId="2" borderId="11" xfId="0" applyFill="1" applyBorder="1" applyAlignment="1" applyProtection="1">
      <alignment vertical="center" shrinkToFit="1"/>
      <protection locked="0"/>
    </xf>
    <xf numFmtId="0" fontId="0" fillId="2" borderId="12" xfId="0" applyFill="1" applyBorder="1" applyAlignment="1" applyProtection="1">
      <alignment horizontal="center" vertical="center" shrinkToFit="1"/>
      <protection locked="0"/>
    </xf>
    <xf numFmtId="0" fontId="0" fillId="2" borderId="11" xfId="0"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38" fontId="0" fillId="2" borderId="12" xfId="1" applyFont="1" applyFill="1" applyBorder="1" applyAlignment="1" applyProtection="1">
      <alignment horizontal="right" vertical="center"/>
      <protection locked="0"/>
    </xf>
    <xf numFmtId="177" fontId="0" fillId="2" borderId="13" xfId="1" applyNumberFormat="1" applyFont="1" applyFill="1" applyBorder="1" applyAlignment="1" applyProtection="1">
      <alignment horizontal="right" vertical="center"/>
      <protection locked="0"/>
    </xf>
    <xf numFmtId="177" fontId="0" fillId="2" borderId="11" xfId="1" applyNumberFormat="1" applyFont="1" applyFill="1" applyBorder="1" applyAlignment="1" applyProtection="1">
      <alignment horizontal="right" vertical="center"/>
      <protection locked="0"/>
    </xf>
    <xf numFmtId="0" fontId="0" fillId="2" borderId="14" xfId="0" applyFill="1" applyBorder="1" applyAlignment="1" applyProtection="1">
      <alignment vertical="center" shrinkToFit="1"/>
      <protection locked="0"/>
    </xf>
    <xf numFmtId="0" fontId="0" fillId="2" borderId="15" xfId="0" applyFill="1" applyBorder="1" applyAlignment="1" applyProtection="1">
      <alignment horizontal="center" vertical="center" shrinkToFit="1"/>
      <protection locked="0"/>
    </xf>
    <xf numFmtId="0" fontId="0" fillId="2" borderId="14"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38" fontId="0" fillId="2" borderId="15" xfId="1" applyFont="1" applyFill="1" applyBorder="1" applyAlignment="1" applyProtection="1">
      <alignment horizontal="right" vertical="center"/>
      <protection locked="0"/>
    </xf>
    <xf numFmtId="177" fontId="0" fillId="2" borderId="16" xfId="1" applyNumberFormat="1" applyFont="1" applyFill="1" applyBorder="1" applyAlignment="1" applyProtection="1">
      <alignment horizontal="right" vertical="center"/>
      <protection locked="0"/>
    </xf>
    <xf numFmtId="177" fontId="0" fillId="2" borderId="14" xfId="1" applyNumberFormat="1" applyFont="1" applyFill="1" applyBorder="1" applyAlignment="1" applyProtection="1">
      <alignment horizontal="right" vertical="center"/>
      <protection locked="0"/>
    </xf>
    <xf numFmtId="0" fontId="0" fillId="2" borderId="19" xfId="0" applyFill="1" applyBorder="1" applyAlignment="1" applyProtection="1">
      <alignment vertical="center" shrinkToFit="1"/>
      <protection locked="0"/>
    </xf>
    <xf numFmtId="0" fontId="0" fillId="2" borderId="19" xfId="0" applyFill="1" applyBorder="1" applyAlignment="1" applyProtection="1">
      <alignment horizontal="center" vertical="center"/>
      <protection locked="0"/>
    </xf>
    <xf numFmtId="177" fontId="0" fillId="3" borderId="11" xfId="2" applyNumberFormat="1" applyFont="1" applyFill="1" applyBorder="1" applyAlignment="1" applyProtection="1">
      <alignment horizontal="right" vertical="center"/>
      <protection locked="0"/>
    </xf>
    <xf numFmtId="177" fontId="0" fillId="3" borderId="14" xfId="2" applyNumberFormat="1" applyFont="1" applyFill="1" applyBorder="1" applyAlignment="1" applyProtection="1">
      <alignment horizontal="right" vertical="center"/>
      <protection locked="0"/>
    </xf>
    <xf numFmtId="177" fontId="0" fillId="3" borderId="14" xfId="1" applyNumberFormat="1" applyFont="1" applyFill="1" applyBorder="1" applyAlignment="1" applyProtection="1">
      <alignment horizontal="right" vertical="center"/>
      <protection locked="0"/>
    </xf>
    <xf numFmtId="10" fontId="0" fillId="2" borderId="56" xfId="2" applyNumberFormat="1" applyFont="1" applyFill="1" applyBorder="1" applyAlignment="1" applyProtection="1">
      <alignment horizontal="left" vertical="center"/>
      <protection locked="0"/>
    </xf>
    <xf numFmtId="10" fontId="0" fillId="2" borderId="57" xfId="2" applyNumberFormat="1" applyFont="1" applyFill="1" applyBorder="1" applyAlignment="1" applyProtection="1">
      <alignment horizontal="left" vertical="center"/>
      <protection locked="0"/>
    </xf>
    <xf numFmtId="10" fontId="0" fillId="2" borderId="58" xfId="2" applyNumberFormat="1" applyFont="1" applyFill="1" applyBorder="1" applyAlignment="1" applyProtection="1">
      <alignment horizontal="left" vertical="center"/>
      <protection locked="0"/>
    </xf>
    <xf numFmtId="178" fontId="10" fillId="2" borderId="7" xfId="0" applyNumberFormat="1" applyFont="1" applyFill="1" applyBorder="1" applyProtection="1">
      <alignment vertical="center"/>
      <protection locked="0"/>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vertical="center" shrinkToFit="1"/>
      <protection locked="0"/>
    </xf>
    <xf numFmtId="0" fontId="0" fillId="2" borderId="8" xfId="0" applyFill="1" applyBorder="1" applyAlignment="1" applyProtection="1">
      <alignment vertical="center" shrinkToFit="1"/>
      <protection locked="0"/>
    </xf>
    <xf numFmtId="49" fontId="0" fillId="2" borderId="1" xfId="0" applyNumberFormat="1" applyFill="1" applyBorder="1" applyAlignment="1" applyProtection="1">
      <alignment vertical="center" shrinkToFit="1"/>
      <protection locked="0"/>
    </xf>
    <xf numFmtId="0" fontId="8" fillId="2" borderId="20" xfId="0" applyFont="1" applyFill="1" applyBorder="1" applyAlignment="1" applyProtection="1">
      <alignment horizontal="center" vertical="top" wrapText="1"/>
      <protection locked="0"/>
    </xf>
    <xf numFmtId="0" fontId="8" fillId="0" borderId="0" xfId="0" applyFont="1" applyFill="1" applyAlignment="1">
      <alignment vertical="center"/>
    </xf>
    <xf numFmtId="0" fontId="8" fillId="2" borderId="17" xfId="0" applyFont="1" applyFill="1" applyBorder="1" applyAlignment="1" applyProtection="1">
      <alignment horizontal="center" vertical="center"/>
      <protection locked="0"/>
    </xf>
    <xf numFmtId="0" fontId="8" fillId="3" borderId="17" xfId="0" applyFont="1" applyFill="1" applyBorder="1" applyAlignment="1" applyProtection="1">
      <alignment horizontal="center" vertical="center"/>
      <protection locked="0"/>
    </xf>
    <xf numFmtId="0" fontId="24" fillId="0" borderId="0" xfId="0" applyFont="1" applyProtection="1">
      <alignment vertical="center"/>
      <protection locked="0"/>
    </xf>
    <xf numFmtId="0" fontId="0" fillId="0" borderId="1" xfId="0" applyBorder="1" applyAlignment="1">
      <alignment horizontal="center" vertical="center" wrapText="1"/>
    </xf>
    <xf numFmtId="0" fontId="9" fillId="0" borderId="1" xfId="0" applyFont="1" applyBorder="1" applyAlignment="1">
      <alignment horizontal="center" vertical="center"/>
    </xf>
    <xf numFmtId="177" fontId="0" fillId="0" borderId="8" xfId="0" applyNumberFormat="1" applyBorder="1" applyAlignment="1">
      <alignment horizontal="right" vertical="center"/>
    </xf>
    <xf numFmtId="10" fontId="0" fillId="2" borderId="64" xfId="2" applyNumberFormat="1" applyFont="1" applyFill="1" applyBorder="1" applyAlignment="1" applyProtection="1">
      <alignment horizontal="left" vertical="center"/>
      <protection locked="0"/>
    </xf>
    <xf numFmtId="177" fontId="0" fillId="0" borderId="0" xfId="0" applyNumberFormat="1" applyFill="1" applyBorder="1" applyAlignment="1">
      <alignment horizontal="left" vertical="center"/>
    </xf>
    <xf numFmtId="177" fontId="8" fillId="3" borderId="27" xfId="2" applyNumberFormat="1" applyFont="1" applyFill="1" applyBorder="1" applyAlignment="1" applyProtection="1">
      <alignment horizontal="right" vertical="center" shrinkToFit="1"/>
      <protection locked="0"/>
    </xf>
    <xf numFmtId="182" fontId="0" fillId="2" borderId="8" xfId="0" applyNumberFormat="1" applyFill="1" applyBorder="1" applyAlignment="1" applyProtection="1">
      <alignment horizontal="center" vertical="center" shrinkToFit="1"/>
      <protection locked="0"/>
    </xf>
    <xf numFmtId="182" fontId="0" fillId="0" borderId="0" xfId="0" applyNumberFormat="1" applyAlignment="1">
      <alignment horizontal="center" vertical="center"/>
    </xf>
    <xf numFmtId="182" fontId="0" fillId="0" borderId="8" xfId="0" applyNumberFormat="1" applyBorder="1" applyAlignment="1">
      <alignment horizontal="center" vertical="center"/>
    </xf>
    <xf numFmtId="182" fontId="0" fillId="0" borderId="1" xfId="0" applyNumberFormat="1" applyBorder="1" applyAlignment="1">
      <alignment horizontal="center" vertical="center"/>
    </xf>
    <xf numFmtId="58" fontId="8" fillId="2" borderId="0" xfId="0" applyNumberFormat="1" applyFont="1" applyFill="1" applyAlignment="1" applyProtection="1">
      <alignment vertical="center"/>
      <protection locked="0"/>
    </xf>
    <xf numFmtId="58" fontId="8" fillId="3" borderId="0" xfId="0" applyNumberFormat="1" applyFont="1" applyFill="1" applyAlignment="1" applyProtection="1">
      <alignment vertical="center"/>
      <protection locked="0"/>
    </xf>
    <xf numFmtId="0" fontId="22" fillId="2" borderId="14" xfId="0" applyFont="1" applyFill="1" applyBorder="1" applyAlignment="1" applyProtection="1">
      <alignment vertical="center" shrinkToFit="1"/>
      <protection locked="0"/>
    </xf>
    <xf numFmtId="10" fontId="22" fillId="2" borderId="57" xfId="2" applyNumberFormat="1" applyFont="1" applyFill="1" applyBorder="1" applyAlignment="1" applyProtection="1">
      <alignment horizontal="left" vertical="center"/>
      <protection locked="0"/>
    </xf>
    <xf numFmtId="0" fontId="0" fillId="0" borderId="1" xfId="0" applyBorder="1" applyAlignment="1">
      <alignment horizontal="center" vertical="center" wrapText="1"/>
    </xf>
    <xf numFmtId="0" fontId="6" fillId="0" borderId="0" xfId="0" applyFont="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wrapText="1"/>
    </xf>
    <xf numFmtId="0" fontId="0" fillId="0" borderId="21" xfId="0"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xf>
    <xf numFmtId="0" fontId="0" fillId="0" borderId="5" xfId="0" applyBorder="1" applyAlignment="1">
      <alignment horizontal="center" vertical="center" wrapText="1"/>
    </xf>
    <xf numFmtId="0" fontId="0" fillId="0" borderId="28" xfId="0" applyBorder="1" applyAlignment="1">
      <alignment horizontal="center" vertical="center" wrapText="1"/>
    </xf>
    <xf numFmtId="0" fontId="0" fillId="0" borderId="20" xfId="0" applyBorder="1" applyAlignment="1">
      <alignment horizontal="center" vertical="center" wrapText="1"/>
    </xf>
    <xf numFmtId="0" fontId="0" fillId="0" borderId="59" xfId="0" applyBorder="1" applyAlignment="1">
      <alignment horizontal="center" vertical="center" wrapText="1"/>
    </xf>
    <xf numFmtId="0" fontId="0" fillId="0" borderId="6" xfId="0" applyBorder="1" applyAlignment="1">
      <alignment horizontal="center" vertical="center" wrapText="1"/>
    </xf>
    <xf numFmtId="0" fontId="0" fillId="0" borderId="60" xfId="0" applyBorder="1" applyAlignment="1">
      <alignment horizontal="center" vertical="center" wrapText="1"/>
    </xf>
    <xf numFmtId="0" fontId="17" fillId="0" borderId="0" xfId="0" applyFont="1" applyAlignment="1">
      <alignment horizontal="center" vertical="center"/>
    </xf>
    <xf numFmtId="177" fontId="6" fillId="2" borderId="7" xfId="0" applyNumberFormat="1" applyFont="1" applyFill="1" applyBorder="1" applyAlignment="1" applyProtection="1">
      <alignment horizontal="right" vertical="center"/>
      <protection locked="0"/>
    </xf>
    <xf numFmtId="177" fontId="6" fillId="2" borderId="0" xfId="0" applyNumberFormat="1" applyFont="1" applyFill="1" applyAlignment="1" applyProtection="1">
      <alignment horizontal="right" vertical="center"/>
      <protection locked="0"/>
    </xf>
    <xf numFmtId="0" fontId="11" fillId="0" borderId="0" xfId="0" applyFont="1" applyAlignment="1">
      <alignment horizontal="left" vertical="center"/>
    </xf>
    <xf numFmtId="0" fontId="0" fillId="0" borderId="34" xfId="0" applyBorder="1" applyAlignment="1">
      <alignment horizontal="center" vertical="center"/>
    </xf>
    <xf numFmtId="0" fontId="0" fillId="0" borderId="0" xfId="0" applyAlignment="1">
      <alignment horizontal="left" vertical="center"/>
    </xf>
    <xf numFmtId="177" fontId="0" fillId="0" borderId="0" xfId="0" applyNumberFormat="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79" fontId="6" fillId="0" borderId="29" xfId="0" applyNumberFormat="1" applyFont="1" applyFill="1" applyBorder="1" applyAlignment="1">
      <alignment horizontal="right" vertical="center"/>
    </xf>
    <xf numFmtId="179" fontId="6" fillId="0" borderId="30" xfId="0" applyNumberFormat="1" applyFont="1" applyFill="1" applyBorder="1" applyAlignment="1">
      <alignment horizontal="right" vertical="center"/>
    </xf>
    <xf numFmtId="0" fontId="16" fillId="0" borderId="0" xfId="0" applyFont="1" applyAlignment="1">
      <alignment horizontal="left" vertical="center"/>
    </xf>
    <xf numFmtId="0" fontId="0" fillId="0" borderId="34" xfId="0" applyFill="1" applyBorder="1" applyAlignment="1">
      <alignment horizontal="center" vertical="center"/>
    </xf>
    <xf numFmtId="0" fontId="0" fillId="0" borderId="0" xfId="0" applyBorder="1" applyAlignment="1">
      <alignment horizontal="center" vertical="center"/>
    </xf>
    <xf numFmtId="0" fontId="8" fillId="0" borderId="1" xfId="0" applyFont="1" applyBorder="1" applyAlignment="1">
      <alignment horizontal="left" vertical="center"/>
    </xf>
    <xf numFmtId="0" fontId="20" fillId="0" borderId="0" xfId="0" applyFont="1" applyFill="1" applyAlignment="1">
      <alignment horizontal="center" vertical="center" shrinkToFit="1"/>
    </xf>
    <xf numFmtId="0" fontId="4" fillId="0" borderId="0" xfId="0" applyFont="1" applyFill="1" applyAlignment="1">
      <alignment horizontal="center" vertical="center"/>
    </xf>
    <xf numFmtId="0" fontId="8" fillId="0" borderId="29" xfId="0" applyFont="1" applyFill="1" applyBorder="1" applyAlignment="1">
      <alignment horizontal="center" vertical="center"/>
    </xf>
    <xf numFmtId="0" fontId="8" fillId="0" borderId="55" xfId="0" applyFont="1" applyFill="1" applyBorder="1" applyAlignment="1">
      <alignment horizontal="center" vertical="center"/>
    </xf>
    <xf numFmtId="0" fontId="8" fillId="0" borderId="30" xfId="0" applyFont="1" applyFill="1" applyBorder="1" applyAlignment="1">
      <alignment horizontal="center" vertical="center"/>
    </xf>
    <xf numFmtId="0" fontId="5" fillId="0" borderId="34" xfId="0" applyFont="1" applyFill="1" applyBorder="1" applyAlignment="1">
      <alignment horizontal="right" vertical="center" wrapText="1"/>
    </xf>
    <xf numFmtId="0" fontId="8" fillId="0" borderId="23"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48" xfId="0" applyFont="1" applyFill="1" applyBorder="1" applyAlignment="1">
      <alignment horizontal="center" vertical="center"/>
    </xf>
    <xf numFmtId="0" fontId="8" fillId="0" borderId="35" xfId="0" applyFont="1" applyFill="1" applyBorder="1" applyAlignment="1">
      <alignment horizontal="left" vertical="center"/>
    </xf>
    <xf numFmtId="0" fontId="8" fillId="0" borderId="36" xfId="0" applyFont="1" applyFill="1" applyBorder="1" applyAlignment="1">
      <alignment horizontal="left" vertical="center"/>
    </xf>
    <xf numFmtId="0" fontId="8" fillId="0" borderId="28" xfId="0" applyFont="1" applyFill="1" applyBorder="1" applyAlignment="1">
      <alignment horizontal="left" vertical="center"/>
    </xf>
    <xf numFmtId="0" fontId="8" fillId="0" borderId="5" xfId="0" applyFont="1" applyFill="1" applyBorder="1" applyAlignment="1">
      <alignment horizontal="left" vertical="center"/>
    </xf>
    <xf numFmtId="0" fontId="8" fillId="0" borderId="49" xfId="0" applyFont="1" applyFill="1" applyBorder="1" applyAlignment="1">
      <alignment horizontal="left" vertical="center"/>
    </xf>
    <xf numFmtId="177" fontId="3" fillId="0" borderId="1" xfId="0" applyNumberFormat="1"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7" fontId="3" fillId="0" borderId="5" xfId="0" applyNumberFormat="1" applyFont="1" applyFill="1" applyBorder="1" applyAlignment="1">
      <alignment horizontal="center" vertical="center" wrapText="1"/>
    </xf>
    <xf numFmtId="177" fontId="3" fillId="0" borderId="21" xfId="0" applyNumberFormat="1" applyFont="1" applyFill="1" applyBorder="1" applyAlignment="1">
      <alignment horizontal="center" vertical="center" wrapText="1"/>
    </xf>
    <xf numFmtId="177" fontId="3" fillId="0" borderId="20" xfId="0" applyNumberFormat="1" applyFont="1" applyFill="1" applyBorder="1" applyAlignment="1">
      <alignment horizontal="center" vertical="center" wrapText="1"/>
    </xf>
    <xf numFmtId="176" fontId="3" fillId="0" borderId="8" xfId="0" applyNumberFormat="1" applyFont="1" applyFill="1" applyBorder="1" applyAlignment="1">
      <alignment horizontal="center" vertical="center" wrapText="1"/>
    </xf>
    <xf numFmtId="176" fontId="3" fillId="0" borderId="5" xfId="0" applyNumberFormat="1" applyFont="1" applyFill="1" applyBorder="1" applyAlignment="1">
      <alignment horizontal="center" vertical="center" wrapText="1"/>
    </xf>
    <xf numFmtId="176" fontId="8" fillId="0" borderId="31" xfId="0" applyNumberFormat="1" applyFont="1" applyFill="1" applyBorder="1" applyAlignment="1">
      <alignment horizontal="center" vertical="center" wrapText="1"/>
    </xf>
    <xf numFmtId="176" fontId="8" fillId="0" borderId="50" xfId="0" applyNumberFormat="1" applyFont="1" applyFill="1" applyBorder="1" applyAlignment="1">
      <alignment horizontal="center" vertical="center" wrapText="1"/>
    </xf>
    <xf numFmtId="0" fontId="8" fillId="0" borderId="50" xfId="0" applyFont="1" applyFill="1" applyBorder="1" applyAlignment="1">
      <alignment horizontal="center" wrapText="1"/>
    </xf>
    <xf numFmtId="0" fontId="8" fillId="0" borderId="63" xfId="0" applyFont="1" applyFill="1" applyBorder="1" applyAlignment="1">
      <alignment horizontal="center" wrapText="1"/>
    </xf>
    <xf numFmtId="178" fontId="0" fillId="0" borderId="1" xfId="0" applyNumberFormat="1" applyFill="1" applyBorder="1" applyAlignment="1">
      <alignment horizontal="left" vertical="center" shrinkToFit="1"/>
    </xf>
    <xf numFmtId="10" fontId="0" fillId="0" borderId="40" xfId="2" applyNumberFormat="1" applyFont="1" applyFill="1" applyBorder="1" applyAlignment="1">
      <alignment horizontal="center" vertical="center"/>
    </xf>
    <xf numFmtId="10" fontId="0" fillId="0" borderId="41" xfId="2" applyNumberFormat="1" applyFont="1" applyFill="1" applyBorder="1" applyAlignment="1">
      <alignment horizontal="center" vertical="center"/>
    </xf>
    <xf numFmtId="10" fontId="0" fillId="0" borderId="42" xfId="2" applyNumberFormat="1" applyFont="1" applyFill="1" applyBorder="1" applyAlignment="1">
      <alignment horizontal="center" vertical="center"/>
    </xf>
    <xf numFmtId="10" fontId="0" fillId="0" borderId="37" xfId="2" applyNumberFormat="1" applyFont="1" applyFill="1" applyBorder="1" applyAlignment="1">
      <alignment horizontal="center" vertical="center"/>
    </xf>
    <xf numFmtId="10" fontId="0" fillId="0" borderId="38" xfId="2" applyNumberFormat="1" applyFont="1" applyFill="1" applyBorder="1" applyAlignment="1">
      <alignment horizontal="center" vertical="center"/>
    </xf>
    <xf numFmtId="10" fontId="0" fillId="0" borderId="39" xfId="2" applyNumberFormat="1" applyFont="1" applyFill="1" applyBorder="1" applyAlignment="1">
      <alignment horizontal="center" vertical="center"/>
    </xf>
    <xf numFmtId="177" fontId="0" fillId="0" borderId="24" xfId="0" applyNumberFormat="1" applyFill="1" applyBorder="1" applyAlignment="1">
      <alignment horizontal="center" vertical="center" shrinkToFit="1"/>
    </xf>
    <xf numFmtId="177" fontId="0" fillId="0" borderId="25" xfId="0" applyNumberFormat="1" applyFill="1" applyBorder="1" applyAlignment="1">
      <alignment horizontal="center" vertical="center" shrinkToFit="1"/>
    </xf>
    <xf numFmtId="0" fontId="8" fillId="0" borderId="5"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2" xfId="0" applyFont="1" applyFill="1" applyBorder="1" applyAlignment="1">
      <alignment horizontal="center" vertical="center" shrinkToFit="1"/>
    </xf>
    <xf numFmtId="0" fontId="8" fillId="0" borderId="21" xfId="0" applyFont="1" applyFill="1" applyBorder="1" applyAlignment="1">
      <alignment horizontal="center" vertical="center" shrinkToFit="1"/>
    </xf>
    <xf numFmtId="0" fontId="8" fillId="0" borderId="2" xfId="0" applyFont="1" applyFill="1" applyBorder="1" applyAlignment="1">
      <alignment horizontal="center" vertical="center"/>
    </xf>
    <xf numFmtId="0" fontId="8" fillId="0" borderId="2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0" xfId="0" applyFont="1" applyAlignment="1">
      <alignment horizontal="left" vertical="top" wrapText="1"/>
    </xf>
    <xf numFmtId="38" fontId="22" fillId="2" borderId="0" xfId="1" applyFont="1" applyFill="1" applyBorder="1" applyAlignment="1" applyProtection="1">
      <alignment horizontal="left" vertical="center"/>
      <protection locked="0"/>
    </xf>
    <xf numFmtId="0" fontId="8" fillId="2" borderId="7" xfId="0" applyFont="1" applyFill="1" applyBorder="1" applyAlignment="1" applyProtection="1">
      <alignment horizontal="left" vertical="center"/>
      <protection locked="0"/>
    </xf>
    <xf numFmtId="0" fontId="4" fillId="0" borderId="0" xfId="0" applyFont="1" applyAlignment="1">
      <alignment horizontal="center" vertical="center"/>
    </xf>
    <xf numFmtId="0" fontId="7" fillId="0" borderId="0" xfId="0" applyFont="1" applyAlignment="1">
      <alignment horizontal="center" vertical="center" wrapText="1"/>
    </xf>
    <xf numFmtId="0" fontId="8" fillId="0" borderId="8" xfId="0" applyFont="1" applyBorder="1" applyAlignment="1">
      <alignment horizontal="left" vertical="center"/>
    </xf>
    <xf numFmtId="0" fontId="8" fillId="0" borderId="18" xfId="0" applyFont="1" applyBorder="1" applyAlignment="1">
      <alignment horizontal="left" vertical="center"/>
    </xf>
    <xf numFmtId="0" fontId="8" fillId="0" borderId="4" xfId="0" applyFont="1" applyBorder="1" applyAlignment="1">
      <alignment horizontal="left" vertical="center"/>
    </xf>
    <xf numFmtId="38" fontId="22" fillId="3" borderId="0" xfId="1" applyFont="1" applyFill="1" applyBorder="1" applyAlignment="1" applyProtection="1">
      <alignment horizontal="left" vertical="center"/>
      <protection locked="0"/>
    </xf>
    <xf numFmtId="0" fontId="8" fillId="0" borderId="0" xfId="0" applyFont="1" applyAlignment="1">
      <alignment horizontal="left" vertical="top"/>
    </xf>
    <xf numFmtId="0" fontId="8" fillId="3" borderId="7" xfId="0" applyFont="1" applyFill="1" applyBorder="1" applyAlignment="1" applyProtection="1">
      <alignment horizontal="left" vertical="center"/>
      <protection locked="0"/>
    </xf>
    <xf numFmtId="178" fontId="0" fillId="0" borderId="10" xfId="0" applyNumberFormat="1" applyBorder="1" applyAlignment="1">
      <alignment horizontal="left" vertical="center"/>
    </xf>
    <xf numFmtId="182" fontId="0" fillId="0" borderId="8" xfId="0" applyNumberFormat="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91441</xdr:colOff>
      <xdr:row>13</xdr:row>
      <xdr:rowOff>167639</xdr:rowOff>
    </xdr:from>
    <xdr:to>
      <xdr:col>8</xdr:col>
      <xdr:colOff>830581</xdr:colOff>
      <xdr:row>18</xdr:row>
      <xdr:rowOff>139064</xdr:rowOff>
    </xdr:to>
    <xdr:sp macro="" textlink="">
      <xdr:nvSpPr>
        <xdr:cNvPr id="4" name="テキスト ボックス 3"/>
        <xdr:cNvSpPr txBox="1"/>
      </xdr:nvSpPr>
      <xdr:spPr>
        <a:xfrm>
          <a:off x="259081" y="3002279"/>
          <a:ext cx="7368540" cy="8096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400">
              <a:solidFill>
                <a:srgbClr val="FF0000"/>
              </a:solidFill>
              <a:effectLst/>
              <a:latin typeface="+mn-lt"/>
              <a:ea typeface="+mn-ea"/>
              <a:cs typeface="+mn-cs"/>
            </a:rPr>
            <a:t>※</a:t>
          </a:r>
          <a:r>
            <a:rPr kumimoji="1" lang="ja-JP" altLang="en-US" sz="2400">
              <a:solidFill>
                <a:srgbClr val="FF0000"/>
              </a:solidFill>
              <a:effectLst/>
              <a:latin typeface="+mn-lt"/>
              <a:ea typeface="+mn-ea"/>
              <a:cs typeface="+mn-cs"/>
            </a:rPr>
            <a:t>交付申請書</a:t>
          </a:r>
          <a:r>
            <a:rPr kumimoji="1" lang="ja-JP" altLang="ja-JP" sz="2400">
              <a:solidFill>
                <a:srgbClr val="FF0000"/>
              </a:solidFill>
              <a:effectLst/>
              <a:latin typeface="+mn-lt"/>
              <a:ea typeface="+mn-ea"/>
              <a:cs typeface="+mn-cs"/>
            </a:rPr>
            <a:t>提出時</a:t>
          </a:r>
          <a:r>
            <a:rPr kumimoji="1" lang="ja-JP" altLang="en-US" sz="2400">
              <a:solidFill>
                <a:srgbClr val="FF0000"/>
              </a:solidFill>
              <a:effectLst/>
              <a:latin typeface="+mn-lt"/>
              <a:ea typeface="+mn-ea"/>
              <a:cs typeface="+mn-cs"/>
            </a:rPr>
            <a:t>から原則、変更しないでください</a:t>
          </a:r>
          <a:r>
            <a:rPr kumimoji="1" lang="ja-JP" altLang="ja-JP" sz="2400">
              <a:solidFill>
                <a:srgbClr val="FF0000"/>
              </a:solidFill>
              <a:effectLst/>
              <a:latin typeface="+mn-lt"/>
              <a:ea typeface="+mn-ea"/>
              <a:cs typeface="+mn-cs"/>
            </a:rPr>
            <a:t>。</a:t>
          </a:r>
          <a:endParaRPr lang="ja-JP" altLang="ja-JP" sz="2400">
            <a:solidFill>
              <a:srgbClr val="FF0000"/>
            </a:solidFill>
            <a:effectLst/>
          </a:endParaRPr>
        </a:p>
      </xdr:txBody>
    </xdr:sp>
    <xdr:clientData/>
  </xdr:twoCellAnchor>
  <xdr:twoCellAnchor>
    <xdr:from>
      <xdr:col>7</xdr:col>
      <xdr:colOff>693419</xdr:colOff>
      <xdr:row>9</xdr:row>
      <xdr:rowOff>22862</xdr:rowOff>
    </xdr:from>
    <xdr:to>
      <xdr:col>11</xdr:col>
      <xdr:colOff>526676</xdr:colOff>
      <xdr:row>12</xdr:row>
      <xdr:rowOff>38101</xdr:rowOff>
    </xdr:to>
    <xdr:sp macro="" textlink="">
      <xdr:nvSpPr>
        <xdr:cNvPr id="3" name="角丸四角形吹き出し 2"/>
        <xdr:cNvSpPr/>
      </xdr:nvSpPr>
      <xdr:spPr>
        <a:xfrm>
          <a:off x="7091978" y="2196803"/>
          <a:ext cx="3945816" cy="530710"/>
        </a:xfrm>
        <a:prstGeom prst="wedgeRoundRectCallout">
          <a:avLst>
            <a:gd name="adj1" fmla="val -46784"/>
            <a:gd name="adj2" fmla="val -13695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ja-JP" altLang="en-US" sz="1100" b="0">
              <a:solidFill>
                <a:schemeClr val="lt1"/>
              </a:solidFill>
              <a:effectLst/>
              <a:latin typeface="+mn-lt"/>
              <a:ea typeface="+mn-ea"/>
              <a:cs typeface="+mn-cs"/>
            </a:rPr>
            <a:t>「連絡先」に修正があれば、上書きで修正してください。</a:t>
          </a:r>
          <a:endParaRPr kumimoji="1" lang="ja-JP" altLang="en-US" sz="1100" b="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34835</xdr:colOff>
      <xdr:row>23</xdr:row>
      <xdr:rowOff>83821</xdr:rowOff>
    </xdr:from>
    <xdr:to>
      <xdr:col>12</xdr:col>
      <xdr:colOff>347255</xdr:colOff>
      <xdr:row>30</xdr:row>
      <xdr:rowOff>43543</xdr:rowOff>
    </xdr:to>
    <xdr:sp macro="" textlink="">
      <xdr:nvSpPr>
        <xdr:cNvPr id="2" name="テキスト ボックス 1"/>
        <xdr:cNvSpPr txBox="1"/>
      </xdr:nvSpPr>
      <xdr:spPr>
        <a:xfrm>
          <a:off x="34835" y="5189221"/>
          <a:ext cx="8356963" cy="148372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3200">
              <a:solidFill>
                <a:srgbClr val="FF0000"/>
              </a:solidFill>
              <a:effectLst/>
              <a:latin typeface="+mn-lt"/>
              <a:ea typeface="+mn-ea"/>
              <a:cs typeface="+mn-cs"/>
            </a:rPr>
            <a:t>※</a:t>
          </a:r>
          <a:r>
            <a:rPr kumimoji="1" lang="ja-JP" altLang="en-US" sz="3200">
              <a:solidFill>
                <a:srgbClr val="FF0000"/>
              </a:solidFill>
              <a:effectLst/>
              <a:latin typeface="+mn-lt"/>
              <a:ea typeface="+mn-ea"/>
              <a:cs typeface="+mn-cs"/>
            </a:rPr>
            <a:t>法定福利費等の事業主負担分の算式は変更しないでください。</a:t>
          </a:r>
          <a:endParaRPr lang="ja-JP" altLang="ja-JP" sz="3200">
            <a:solidFill>
              <a:srgbClr val="FF0000"/>
            </a:solidFill>
            <a:effectLst/>
          </a:endParaRPr>
        </a:p>
      </xdr:txBody>
    </xdr:sp>
    <xdr:clientData/>
  </xdr:twoCellAnchor>
  <xdr:twoCellAnchor>
    <xdr:from>
      <xdr:col>0</xdr:col>
      <xdr:colOff>65313</xdr:colOff>
      <xdr:row>14</xdr:row>
      <xdr:rowOff>89648</xdr:rowOff>
    </xdr:from>
    <xdr:to>
      <xdr:col>12</xdr:col>
      <xdr:colOff>10884</xdr:colOff>
      <xdr:row>21</xdr:row>
      <xdr:rowOff>33618</xdr:rowOff>
    </xdr:to>
    <xdr:sp macro="" textlink="">
      <xdr:nvSpPr>
        <xdr:cNvPr id="3" name="四角形吹き出し 2"/>
        <xdr:cNvSpPr/>
      </xdr:nvSpPr>
      <xdr:spPr>
        <a:xfrm>
          <a:off x="65313" y="3529854"/>
          <a:ext cx="8932689" cy="1311088"/>
        </a:xfrm>
        <a:prstGeom prst="wedgeRectCallout">
          <a:avLst>
            <a:gd name="adj1" fmla="val -35680"/>
            <a:gd name="adj2" fmla="val -87474"/>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rPr>
            <a:t>「教員数」に修正（減少）があれば、上書きで修正してください。なお、教員数の修正に伴い、</a:t>
          </a:r>
          <a:r>
            <a:rPr kumimoji="1" lang="ja-JP" altLang="en-US" sz="1400" b="1" u="sng">
              <a:solidFill>
                <a:srgbClr val="FF0000"/>
              </a:solidFill>
            </a:rPr>
            <a:t>補助金上限額の再計算が行われます。「額の算定」シートにおいて、再計算された交付申請額が交付決定額を下回る場合は、概算払した補助金額と、再計算された交付申請額との差額を過払い分として返還いただくことにな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89647</xdr:colOff>
      <xdr:row>28</xdr:row>
      <xdr:rowOff>98612</xdr:rowOff>
    </xdr:from>
    <xdr:to>
      <xdr:col>5</xdr:col>
      <xdr:colOff>544286</xdr:colOff>
      <xdr:row>31</xdr:row>
      <xdr:rowOff>125507</xdr:rowOff>
    </xdr:to>
    <xdr:sp macro="" textlink="">
      <xdr:nvSpPr>
        <xdr:cNvPr id="2" name="角丸四角形吹き出し 1"/>
        <xdr:cNvSpPr/>
      </xdr:nvSpPr>
      <xdr:spPr>
        <a:xfrm>
          <a:off x="429826" y="5269326"/>
          <a:ext cx="3448210" cy="557574"/>
        </a:xfrm>
        <a:prstGeom prst="wedgeRoundRectCallout">
          <a:avLst>
            <a:gd name="adj1" fmla="val -29724"/>
            <a:gd name="adj2" fmla="val -85445"/>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rPr>
            <a:t>「新規採用予定者」を採用者の氏名に修正します。</a:t>
          </a:r>
        </a:p>
      </xdr:txBody>
    </xdr:sp>
    <xdr:clientData/>
  </xdr:twoCellAnchor>
  <xdr:twoCellAnchor>
    <xdr:from>
      <xdr:col>28</xdr:col>
      <xdr:colOff>630382</xdr:colOff>
      <xdr:row>1</xdr:row>
      <xdr:rowOff>47967</xdr:rowOff>
    </xdr:from>
    <xdr:to>
      <xdr:col>32</xdr:col>
      <xdr:colOff>453418</xdr:colOff>
      <xdr:row>5</xdr:row>
      <xdr:rowOff>219313</xdr:rowOff>
    </xdr:to>
    <xdr:sp macro="" textlink="">
      <xdr:nvSpPr>
        <xdr:cNvPr id="3" name="角丸四角形吹き出し 2"/>
        <xdr:cNvSpPr/>
      </xdr:nvSpPr>
      <xdr:spPr>
        <a:xfrm>
          <a:off x="21551764" y="283291"/>
          <a:ext cx="3139978" cy="787669"/>
        </a:xfrm>
        <a:prstGeom prst="wedgeRoundRectCallout">
          <a:avLst>
            <a:gd name="adj1" fmla="val 1551"/>
            <a:gd name="adj2" fmla="val 9905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ja-JP" sz="1100" b="0">
              <a:solidFill>
                <a:schemeClr val="lt1"/>
              </a:solidFill>
              <a:effectLst/>
              <a:latin typeface="+mn-lt"/>
              <a:ea typeface="+mn-ea"/>
              <a:cs typeface="+mn-cs"/>
            </a:rPr>
            <a:t>「基本給及び決まって毎月支払う手当」 以外（例：賞与等）で支給した場合は、 当該金額を「その他」の欄に入力し</a:t>
          </a:r>
          <a:r>
            <a:rPr lang="ja-JP" altLang="en-US" sz="1100" b="0">
              <a:solidFill>
                <a:schemeClr val="lt1"/>
              </a:solidFill>
              <a:effectLst/>
              <a:latin typeface="+mn-lt"/>
              <a:ea typeface="+mn-ea"/>
              <a:cs typeface="+mn-cs"/>
            </a:rPr>
            <a:t>ます。</a:t>
          </a:r>
          <a:endParaRPr kumimoji="1" lang="ja-JP" altLang="en-US" sz="1100" b="0"/>
        </a:p>
      </xdr:txBody>
    </xdr:sp>
    <xdr:clientData/>
  </xdr:twoCellAnchor>
  <xdr:twoCellAnchor>
    <xdr:from>
      <xdr:col>24</xdr:col>
      <xdr:colOff>354587</xdr:colOff>
      <xdr:row>29</xdr:row>
      <xdr:rowOff>172380</xdr:rowOff>
    </xdr:from>
    <xdr:to>
      <xdr:col>32</xdr:col>
      <xdr:colOff>87377</xdr:colOff>
      <xdr:row>37</xdr:row>
      <xdr:rowOff>58053</xdr:rowOff>
    </xdr:to>
    <xdr:sp macro="" textlink="">
      <xdr:nvSpPr>
        <xdr:cNvPr id="4" name="角丸四角形吹き出し 3"/>
        <xdr:cNvSpPr/>
      </xdr:nvSpPr>
      <xdr:spPr>
        <a:xfrm>
          <a:off x="18261587" y="5596027"/>
          <a:ext cx="6064114" cy="1320026"/>
        </a:xfrm>
        <a:prstGeom prst="wedgeRoundRectCallout">
          <a:avLst>
            <a:gd name="adj1" fmla="val 41396"/>
            <a:gd name="adj2" fmla="val 1041429"/>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400">
              <a:solidFill>
                <a:srgbClr val="FF0000"/>
              </a:solidFill>
              <a:effectLst/>
              <a:latin typeface="+mn-lt"/>
              <a:ea typeface="+mn-ea"/>
              <a:cs typeface="+mn-cs"/>
            </a:rPr>
            <a:t> </a:t>
          </a:r>
          <a:r>
            <a:rPr lang="ja-JP" altLang="en-US" sz="1400" b="1">
              <a:solidFill>
                <a:srgbClr val="FF0000"/>
              </a:solidFill>
              <a:effectLst/>
              <a:latin typeface="+mn-lt"/>
              <a:ea typeface="+mn-ea"/>
              <a:cs typeface="+mn-cs"/>
            </a:rPr>
            <a:t>法定福利費等の事業主負担分の増 を入力します。（見落としに注意！）４月分は、セルＡＦ１１５に入力します。</a:t>
          </a:r>
          <a:r>
            <a:rPr lang="en-US" altLang="ja-JP" sz="1400" b="1">
              <a:solidFill>
                <a:srgbClr val="FF0000"/>
              </a:solidFill>
              <a:effectLst/>
              <a:latin typeface="+mn-lt"/>
              <a:ea typeface="+mn-ea"/>
              <a:cs typeface="+mn-cs"/>
            </a:rPr>
            <a:t/>
          </a:r>
          <a:br>
            <a:rPr lang="en-US" altLang="ja-JP" sz="1400" b="1">
              <a:solidFill>
                <a:srgbClr val="FF0000"/>
              </a:solidFill>
              <a:effectLst/>
              <a:latin typeface="+mn-lt"/>
              <a:ea typeface="+mn-ea"/>
              <a:cs typeface="+mn-cs"/>
            </a:rPr>
          </a:br>
          <a:r>
            <a:rPr lang="ja-JP" altLang="en-US" sz="1400" b="1">
              <a:solidFill>
                <a:srgbClr val="FF0000"/>
              </a:solidFill>
              <a:effectLst/>
              <a:latin typeface="+mn-lt"/>
              <a:ea typeface="+mn-ea"/>
              <a:cs typeface="+mn-cs"/>
            </a:rPr>
            <a:t>各幼稚園で各月ごとの金額を計算して入力してください。</a:t>
          </a:r>
        </a:p>
      </xdr:txBody>
    </xdr:sp>
    <xdr:clientData/>
  </xdr:twoCellAnchor>
  <xdr:twoCellAnchor>
    <xdr:from>
      <xdr:col>24</xdr:col>
      <xdr:colOff>142999</xdr:colOff>
      <xdr:row>1</xdr:row>
      <xdr:rowOff>79168</xdr:rowOff>
    </xdr:from>
    <xdr:to>
      <xdr:col>28</xdr:col>
      <xdr:colOff>320634</xdr:colOff>
      <xdr:row>6</xdr:row>
      <xdr:rowOff>35625</xdr:rowOff>
    </xdr:to>
    <xdr:sp macro="" textlink="">
      <xdr:nvSpPr>
        <xdr:cNvPr id="5" name="四角形吹き出し 4"/>
        <xdr:cNvSpPr/>
      </xdr:nvSpPr>
      <xdr:spPr>
        <a:xfrm>
          <a:off x="18049999" y="321623"/>
          <a:ext cx="3190999" cy="805047"/>
        </a:xfrm>
        <a:prstGeom prst="wedgeRectCallout">
          <a:avLst>
            <a:gd name="adj1" fmla="val -8230"/>
            <a:gd name="adj2" fmla="val 67333"/>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賃金改善見込額（計画）は修正しないでください。計画に変更があった場合は、実績に記入してください。</a:t>
          </a:r>
        </a:p>
      </xdr:txBody>
    </xdr:sp>
    <xdr:clientData/>
  </xdr:twoCellAnchor>
  <xdr:twoCellAnchor>
    <xdr:from>
      <xdr:col>6</xdr:col>
      <xdr:colOff>311727</xdr:colOff>
      <xdr:row>27</xdr:row>
      <xdr:rowOff>34637</xdr:rowOff>
    </xdr:from>
    <xdr:to>
      <xdr:col>14</xdr:col>
      <xdr:colOff>103909</xdr:colOff>
      <xdr:row>36</xdr:row>
      <xdr:rowOff>34636</xdr:rowOff>
    </xdr:to>
    <xdr:sp macro="" textlink="">
      <xdr:nvSpPr>
        <xdr:cNvPr id="12" name="テキスト ボックス 11"/>
        <xdr:cNvSpPr txBox="1"/>
      </xdr:nvSpPr>
      <xdr:spPr>
        <a:xfrm>
          <a:off x="4485409" y="5004955"/>
          <a:ext cx="6147955" cy="155863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400">
              <a:solidFill>
                <a:srgbClr val="FF0000"/>
              </a:solidFill>
              <a:effectLst/>
              <a:latin typeface="+mn-lt"/>
              <a:ea typeface="+mn-ea"/>
              <a:cs typeface="+mn-cs"/>
            </a:rPr>
            <a:t>※</a:t>
          </a:r>
          <a:r>
            <a:rPr kumimoji="1" lang="ja-JP" altLang="en-US" sz="2400">
              <a:solidFill>
                <a:srgbClr val="FF0000"/>
              </a:solidFill>
              <a:effectLst/>
              <a:latin typeface="+mn-lt"/>
              <a:ea typeface="+mn-ea"/>
              <a:cs typeface="+mn-cs"/>
            </a:rPr>
            <a:t>令和３年度の交付決定を受けている幼稚園においては、２月・３月分は実績報告時から変更しないでください。</a:t>
          </a:r>
          <a:endParaRPr lang="ja-JP" altLang="ja-JP" sz="2400">
            <a:solidFill>
              <a:srgbClr val="FF0000"/>
            </a:solidFill>
            <a:effectLst/>
          </a:endParaRPr>
        </a:p>
      </xdr:txBody>
    </xdr:sp>
    <xdr:clientData/>
  </xdr:twoCellAnchor>
  <xdr:twoCellAnchor>
    <xdr:from>
      <xdr:col>29</xdr:col>
      <xdr:colOff>11206</xdr:colOff>
      <xdr:row>10</xdr:row>
      <xdr:rowOff>168088</xdr:rowOff>
    </xdr:from>
    <xdr:to>
      <xdr:col>31</xdr:col>
      <xdr:colOff>78441</xdr:colOff>
      <xdr:row>27</xdr:row>
      <xdr:rowOff>145676</xdr:rowOff>
    </xdr:to>
    <xdr:sp macro="" textlink="">
      <xdr:nvSpPr>
        <xdr:cNvPr id="14" name="正方形/長方形 13"/>
        <xdr:cNvSpPr/>
      </xdr:nvSpPr>
      <xdr:spPr>
        <a:xfrm>
          <a:off x="21761824" y="2185147"/>
          <a:ext cx="1725705" cy="3025588"/>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2</xdr:colOff>
      <xdr:row>113</xdr:row>
      <xdr:rowOff>33618</xdr:rowOff>
    </xdr:from>
    <xdr:to>
      <xdr:col>32</xdr:col>
      <xdr:colOff>56030</xdr:colOff>
      <xdr:row>115</xdr:row>
      <xdr:rowOff>11207</xdr:rowOff>
    </xdr:to>
    <xdr:sp macro="" textlink="">
      <xdr:nvSpPr>
        <xdr:cNvPr id="15" name="正方形/長方形 14"/>
        <xdr:cNvSpPr/>
      </xdr:nvSpPr>
      <xdr:spPr>
        <a:xfrm>
          <a:off x="23409090" y="20170589"/>
          <a:ext cx="885264" cy="280147"/>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582633</xdr:colOff>
      <xdr:row>1</xdr:row>
      <xdr:rowOff>95249</xdr:rowOff>
    </xdr:from>
    <xdr:to>
      <xdr:col>41</xdr:col>
      <xdr:colOff>405669</xdr:colOff>
      <xdr:row>6</xdr:row>
      <xdr:rowOff>48881</xdr:rowOff>
    </xdr:to>
    <xdr:sp macro="" textlink="">
      <xdr:nvSpPr>
        <xdr:cNvPr id="16" name="角丸四角形吹き出し 15"/>
        <xdr:cNvSpPr/>
      </xdr:nvSpPr>
      <xdr:spPr>
        <a:xfrm>
          <a:off x="28409240" y="340178"/>
          <a:ext cx="3143179" cy="770060"/>
        </a:xfrm>
        <a:prstGeom prst="wedgeRoundRectCallout">
          <a:avLst>
            <a:gd name="adj1" fmla="val 1551"/>
            <a:gd name="adj2" fmla="val 9905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ja-JP" sz="1100" b="0">
              <a:solidFill>
                <a:schemeClr val="lt1"/>
              </a:solidFill>
              <a:effectLst/>
              <a:latin typeface="+mn-lt"/>
              <a:ea typeface="+mn-ea"/>
              <a:cs typeface="+mn-cs"/>
            </a:rPr>
            <a:t>「基本給及び決まって毎月支払う手当」 以外（例：賞与等）で支給した場合は、 当該金額を「その他」の欄に入力し</a:t>
          </a:r>
          <a:r>
            <a:rPr lang="ja-JP" altLang="en-US" sz="1100" b="0">
              <a:solidFill>
                <a:schemeClr val="lt1"/>
              </a:solidFill>
              <a:effectLst/>
              <a:latin typeface="+mn-lt"/>
              <a:ea typeface="+mn-ea"/>
              <a:cs typeface="+mn-cs"/>
            </a:rPr>
            <a:t>ます。</a:t>
          </a:r>
          <a:endParaRPr kumimoji="1" lang="ja-JP" altLang="en-US" sz="1100" b="0"/>
        </a:p>
      </xdr:txBody>
    </xdr:sp>
    <xdr:clientData/>
  </xdr:twoCellAnchor>
  <xdr:twoCellAnchor>
    <xdr:from>
      <xdr:col>33</xdr:col>
      <xdr:colOff>306838</xdr:colOff>
      <xdr:row>30</xdr:row>
      <xdr:rowOff>42769</xdr:rowOff>
    </xdr:from>
    <xdr:to>
      <xdr:col>41</xdr:col>
      <xdr:colOff>39628</xdr:colOff>
      <xdr:row>37</xdr:row>
      <xdr:rowOff>105335</xdr:rowOff>
    </xdr:to>
    <xdr:sp macro="" textlink="">
      <xdr:nvSpPr>
        <xdr:cNvPr id="17" name="角丸四角形吹き出し 16"/>
        <xdr:cNvSpPr/>
      </xdr:nvSpPr>
      <xdr:spPr>
        <a:xfrm>
          <a:off x="25112659" y="5567269"/>
          <a:ext cx="6073719" cy="1300816"/>
        </a:xfrm>
        <a:prstGeom prst="wedgeRoundRectCallout">
          <a:avLst>
            <a:gd name="adj1" fmla="val 41396"/>
            <a:gd name="adj2" fmla="val 1041429"/>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400">
              <a:solidFill>
                <a:srgbClr val="FF0000"/>
              </a:solidFill>
              <a:effectLst/>
              <a:latin typeface="+mn-lt"/>
              <a:ea typeface="+mn-ea"/>
              <a:cs typeface="+mn-cs"/>
            </a:rPr>
            <a:t> </a:t>
          </a:r>
          <a:r>
            <a:rPr lang="ja-JP" altLang="en-US" sz="1400" b="1">
              <a:solidFill>
                <a:srgbClr val="FF0000"/>
              </a:solidFill>
              <a:effectLst/>
              <a:latin typeface="+mn-lt"/>
              <a:ea typeface="+mn-ea"/>
              <a:cs typeface="+mn-cs"/>
            </a:rPr>
            <a:t>法定福利費等の事業主負担分の増 を入力します。（見落としに注意！）５月分は、セルＡＯ１１５に入力します。</a:t>
          </a:r>
          <a:r>
            <a:rPr lang="en-US" altLang="ja-JP" sz="1400" b="1">
              <a:solidFill>
                <a:srgbClr val="FF0000"/>
              </a:solidFill>
              <a:effectLst/>
              <a:latin typeface="+mn-lt"/>
              <a:ea typeface="+mn-ea"/>
              <a:cs typeface="+mn-cs"/>
            </a:rPr>
            <a:t/>
          </a:r>
          <a:br>
            <a:rPr lang="en-US" altLang="ja-JP" sz="1400" b="1">
              <a:solidFill>
                <a:srgbClr val="FF0000"/>
              </a:solidFill>
              <a:effectLst/>
              <a:latin typeface="+mn-lt"/>
              <a:ea typeface="+mn-ea"/>
              <a:cs typeface="+mn-cs"/>
            </a:rPr>
          </a:br>
          <a:r>
            <a:rPr lang="ja-JP" altLang="en-US" sz="1400" b="1">
              <a:solidFill>
                <a:srgbClr val="FF0000"/>
              </a:solidFill>
              <a:effectLst/>
              <a:latin typeface="+mn-lt"/>
              <a:ea typeface="+mn-ea"/>
              <a:cs typeface="+mn-cs"/>
            </a:rPr>
            <a:t>各幼稚園で各月ごとの金額を計算して入力してください。</a:t>
          </a:r>
        </a:p>
      </xdr:txBody>
    </xdr:sp>
    <xdr:clientData/>
  </xdr:twoCellAnchor>
  <xdr:twoCellAnchor>
    <xdr:from>
      <xdr:col>33</xdr:col>
      <xdr:colOff>95250</xdr:colOff>
      <xdr:row>1</xdr:row>
      <xdr:rowOff>126450</xdr:rowOff>
    </xdr:from>
    <xdr:to>
      <xdr:col>37</xdr:col>
      <xdr:colOff>272885</xdr:colOff>
      <xdr:row>6</xdr:row>
      <xdr:rowOff>82907</xdr:rowOff>
    </xdr:to>
    <xdr:sp macro="" textlink="">
      <xdr:nvSpPr>
        <xdr:cNvPr id="18" name="四角形吹き出し 17"/>
        <xdr:cNvSpPr/>
      </xdr:nvSpPr>
      <xdr:spPr>
        <a:xfrm>
          <a:off x="24901071" y="371379"/>
          <a:ext cx="3198421" cy="772885"/>
        </a:xfrm>
        <a:prstGeom prst="wedgeRectCallout">
          <a:avLst>
            <a:gd name="adj1" fmla="val -8230"/>
            <a:gd name="adj2" fmla="val 67333"/>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賃金改善見込額（計画）は修正しないでください。計画に変更があった場合は、実績に記入してください。</a:t>
          </a:r>
        </a:p>
      </xdr:txBody>
    </xdr:sp>
    <xdr:clientData/>
  </xdr:twoCellAnchor>
  <xdr:twoCellAnchor>
    <xdr:from>
      <xdr:col>37</xdr:col>
      <xdr:colOff>793493</xdr:colOff>
      <xdr:row>11</xdr:row>
      <xdr:rowOff>38477</xdr:rowOff>
    </xdr:from>
    <xdr:to>
      <xdr:col>40</xdr:col>
      <xdr:colOff>30692</xdr:colOff>
      <xdr:row>28</xdr:row>
      <xdr:rowOff>16065</xdr:rowOff>
    </xdr:to>
    <xdr:sp macro="" textlink="">
      <xdr:nvSpPr>
        <xdr:cNvPr id="19" name="正方形/長方形 18"/>
        <xdr:cNvSpPr/>
      </xdr:nvSpPr>
      <xdr:spPr>
        <a:xfrm>
          <a:off x="28620100" y="2202013"/>
          <a:ext cx="1727306" cy="298476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782288</xdr:colOff>
      <xdr:row>113</xdr:row>
      <xdr:rowOff>80900</xdr:rowOff>
    </xdr:from>
    <xdr:to>
      <xdr:col>41</xdr:col>
      <xdr:colOff>8281</xdr:colOff>
      <xdr:row>115</xdr:row>
      <xdr:rowOff>58489</xdr:rowOff>
    </xdr:to>
    <xdr:sp macro="" textlink="">
      <xdr:nvSpPr>
        <xdr:cNvPr id="20" name="正方形/長方形 19"/>
        <xdr:cNvSpPr/>
      </xdr:nvSpPr>
      <xdr:spPr>
        <a:xfrm>
          <a:off x="30268967" y="19947329"/>
          <a:ext cx="886064" cy="27694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582634</xdr:colOff>
      <xdr:row>1</xdr:row>
      <xdr:rowOff>108857</xdr:rowOff>
    </xdr:from>
    <xdr:to>
      <xdr:col>50</xdr:col>
      <xdr:colOff>405670</xdr:colOff>
      <xdr:row>6</xdr:row>
      <xdr:rowOff>62489</xdr:rowOff>
    </xdr:to>
    <xdr:sp macro="" textlink="">
      <xdr:nvSpPr>
        <xdr:cNvPr id="21" name="角丸四角形吹き出し 20"/>
        <xdr:cNvSpPr/>
      </xdr:nvSpPr>
      <xdr:spPr>
        <a:xfrm>
          <a:off x="35280848" y="353786"/>
          <a:ext cx="3143179" cy="770060"/>
        </a:xfrm>
        <a:prstGeom prst="wedgeRoundRectCallout">
          <a:avLst>
            <a:gd name="adj1" fmla="val 1551"/>
            <a:gd name="adj2" fmla="val 9905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ja-JP" sz="1100" b="0">
              <a:solidFill>
                <a:schemeClr val="lt1"/>
              </a:solidFill>
              <a:effectLst/>
              <a:latin typeface="+mn-lt"/>
              <a:ea typeface="+mn-ea"/>
              <a:cs typeface="+mn-cs"/>
            </a:rPr>
            <a:t>「基本給及び決まって毎月支払う手当」 以外（例：賞与等）で支給した場合は、 当該金額を「その他」の欄に入力し</a:t>
          </a:r>
          <a:r>
            <a:rPr lang="ja-JP" altLang="en-US" sz="1100" b="0">
              <a:solidFill>
                <a:schemeClr val="lt1"/>
              </a:solidFill>
              <a:effectLst/>
              <a:latin typeface="+mn-lt"/>
              <a:ea typeface="+mn-ea"/>
              <a:cs typeface="+mn-cs"/>
            </a:rPr>
            <a:t>ます。</a:t>
          </a:r>
          <a:endParaRPr kumimoji="1" lang="ja-JP" altLang="en-US" sz="1100" b="0"/>
        </a:p>
      </xdr:txBody>
    </xdr:sp>
    <xdr:clientData/>
  </xdr:twoCellAnchor>
  <xdr:twoCellAnchor>
    <xdr:from>
      <xdr:col>42</xdr:col>
      <xdr:colOff>306838</xdr:colOff>
      <xdr:row>30</xdr:row>
      <xdr:rowOff>56377</xdr:rowOff>
    </xdr:from>
    <xdr:to>
      <xdr:col>50</xdr:col>
      <xdr:colOff>39629</xdr:colOff>
      <xdr:row>37</xdr:row>
      <xdr:rowOff>118943</xdr:rowOff>
    </xdr:to>
    <xdr:sp macro="" textlink="">
      <xdr:nvSpPr>
        <xdr:cNvPr id="22" name="角丸四角形吹き出し 21"/>
        <xdr:cNvSpPr/>
      </xdr:nvSpPr>
      <xdr:spPr>
        <a:xfrm>
          <a:off x="31984267" y="5580877"/>
          <a:ext cx="6073719" cy="1300816"/>
        </a:xfrm>
        <a:prstGeom prst="wedgeRoundRectCallout">
          <a:avLst>
            <a:gd name="adj1" fmla="val 41396"/>
            <a:gd name="adj2" fmla="val 1041429"/>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400">
              <a:solidFill>
                <a:srgbClr val="FF0000"/>
              </a:solidFill>
              <a:effectLst/>
              <a:latin typeface="+mn-lt"/>
              <a:ea typeface="+mn-ea"/>
              <a:cs typeface="+mn-cs"/>
            </a:rPr>
            <a:t> </a:t>
          </a:r>
          <a:r>
            <a:rPr lang="ja-JP" altLang="en-US" sz="1400" b="1">
              <a:solidFill>
                <a:srgbClr val="FF0000"/>
              </a:solidFill>
              <a:effectLst/>
              <a:latin typeface="+mn-lt"/>
              <a:ea typeface="+mn-ea"/>
              <a:cs typeface="+mn-cs"/>
            </a:rPr>
            <a:t>法定福利費等の事業主負担分の増 を入力します。（見落としに注意！）６月分は、セルＡＸ１１５に入力します</a:t>
          </a:r>
          <a:r>
            <a:rPr lang="en-US" altLang="ja-JP" sz="1400" b="1">
              <a:solidFill>
                <a:srgbClr val="FF0000"/>
              </a:solidFill>
              <a:effectLst/>
              <a:latin typeface="+mn-lt"/>
              <a:ea typeface="+mn-ea"/>
              <a:cs typeface="+mn-cs"/>
            </a:rPr>
            <a:t/>
          </a:r>
          <a:br>
            <a:rPr lang="en-US" altLang="ja-JP" sz="1400" b="1">
              <a:solidFill>
                <a:srgbClr val="FF0000"/>
              </a:solidFill>
              <a:effectLst/>
              <a:latin typeface="+mn-lt"/>
              <a:ea typeface="+mn-ea"/>
              <a:cs typeface="+mn-cs"/>
            </a:rPr>
          </a:br>
          <a:r>
            <a:rPr lang="ja-JP" altLang="en-US" sz="1400" b="1">
              <a:solidFill>
                <a:srgbClr val="FF0000"/>
              </a:solidFill>
              <a:effectLst/>
              <a:latin typeface="+mn-lt"/>
              <a:ea typeface="+mn-ea"/>
              <a:cs typeface="+mn-cs"/>
            </a:rPr>
            <a:t>各幼稚園で各月ごとの金額を計算して入力してください。</a:t>
          </a:r>
        </a:p>
      </xdr:txBody>
    </xdr:sp>
    <xdr:clientData/>
  </xdr:twoCellAnchor>
  <xdr:twoCellAnchor>
    <xdr:from>
      <xdr:col>42</xdr:col>
      <xdr:colOff>95250</xdr:colOff>
      <xdr:row>1</xdr:row>
      <xdr:rowOff>140058</xdr:rowOff>
    </xdr:from>
    <xdr:to>
      <xdr:col>46</xdr:col>
      <xdr:colOff>272886</xdr:colOff>
      <xdr:row>6</xdr:row>
      <xdr:rowOff>96515</xdr:rowOff>
    </xdr:to>
    <xdr:sp macro="" textlink="">
      <xdr:nvSpPr>
        <xdr:cNvPr id="23" name="四角形吹き出し 22"/>
        <xdr:cNvSpPr/>
      </xdr:nvSpPr>
      <xdr:spPr>
        <a:xfrm>
          <a:off x="31772679" y="384987"/>
          <a:ext cx="3198421" cy="772885"/>
        </a:xfrm>
        <a:prstGeom prst="wedgeRectCallout">
          <a:avLst>
            <a:gd name="adj1" fmla="val -8230"/>
            <a:gd name="adj2" fmla="val 67333"/>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賃金改善見込額（計画）は修正しないでください。計画に変更があった場合は、実績に記入してください。</a:t>
          </a:r>
        </a:p>
      </xdr:txBody>
    </xdr:sp>
    <xdr:clientData/>
  </xdr:twoCellAnchor>
  <xdr:twoCellAnchor>
    <xdr:from>
      <xdr:col>46</xdr:col>
      <xdr:colOff>793494</xdr:colOff>
      <xdr:row>11</xdr:row>
      <xdr:rowOff>52085</xdr:rowOff>
    </xdr:from>
    <xdr:to>
      <xdr:col>49</xdr:col>
      <xdr:colOff>30693</xdr:colOff>
      <xdr:row>28</xdr:row>
      <xdr:rowOff>29673</xdr:rowOff>
    </xdr:to>
    <xdr:sp macro="" textlink="">
      <xdr:nvSpPr>
        <xdr:cNvPr id="24" name="正方形/長方形 23"/>
        <xdr:cNvSpPr/>
      </xdr:nvSpPr>
      <xdr:spPr>
        <a:xfrm>
          <a:off x="35491708" y="2215621"/>
          <a:ext cx="1727306" cy="298476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782289</xdr:colOff>
      <xdr:row>113</xdr:row>
      <xdr:rowOff>94508</xdr:rowOff>
    </xdr:from>
    <xdr:to>
      <xdr:col>50</xdr:col>
      <xdr:colOff>8282</xdr:colOff>
      <xdr:row>115</xdr:row>
      <xdr:rowOff>72097</xdr:rowOff>
    </xdr:to>
    <xdr:sp macro="" textlink="">
      <xdr:nvSpPr>
        <xdr:cNvPr id="25" name="正方形/長方形 24"/>
        <xdr:cNvSpPr/>
      </xdr:nvSpPr>
      <xdr:spPr>
        <a:xfrm>
          <a:off x="37140575" y="19960937"/>
          <a:ext cx="886064" cy="27694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623456</xdr:colOff>
      <xdr:row>1</xdr:row>
      <xdr:rowOff>54428</xdr:rowOff>
    </xdr:from>
    <xdr:to>
      <xdr:col>59</xdr:col>
      <xdr:colOff>446492</xdr:colOff>
      <xdr:row>6</xdr:row>
      <xdr:rowOff>8060</xdr:rowOff>
    </xdr:to>
    <xdr:sp macro="" textlink="">
      <xdr:nvSpPr>
        <xdr:cNvPr id="26" name="角丸四角形吹き出し 25"/>
        <xdr:cNvSpPr/>
      </xdr:nvSpPr>
      <xdr:spPr>
        <a:xfrm>
          <a:off x="42193277" y="299357"/>
          <a:ext cx="3143179" cy="770060"/>
        </a:xfrm>
        <a:prstGeom prst="wedgeRoundRectCallout">
          <a:avLst>
            <a:gd name="adj1" fmla="val 1551"/>
            <a:gd name="adj2" fmla="val 9905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ja-JP" sz="1100" b="0">
              <a:solidFill>
                <a:schemeClr val="lt1"/>
              </a:solidFill>
              <a:effectLst/>
              <a:latin typeface="+mn-lt"/>
              <a:ea typeface="+mn-ea"/>
              <a:cs typeface="+mn-cs"/>
            </a:rPr>
            <a:t>「基本給及び決まって毎月支払う手当」 以外（例：賞与等）で支給した場合は、 当該金額を「その他」の欄に入力し</a:t>
          </a:r>
          <a:r>
            <a:rPr lang="ja-JP" altLang="en-US" sz="1100" b="0">
              <a:solidFill>
                <a:schemeClr val="lt1"/>
              </a:solidFill>
              <a:effectLst/>
              <a:latin typeface="+mn-lt"/>
              <a:ea typeface="+mn-ea"/>
              <a:cs typeface="+mn-cs"/>
            </a:rPr>
            <a:t>ます。</a:t>
          </a:r>
          <a:endParaRPr kumimoji="1" lang="ja-JP" altLang="en-US" sz="1100" b="0"/>
        </a:p>
      </xdr:txBody>
    </xdr:sp>
    <xdr:clientData/>
  </xdr:twoCellAnchor>
  <xdr:twoCellAnchor>
    <xdr:from>
      <xdr:col>51</xdr:col>
      <xdr:colOff>347660</xdr:colOff>
      <xdr:row>30</xdr:row>
      <xdr:rowOff>1948</xdr:rowOff>
    </xdr:from>
    <xdr:to>
      <xdr:col>59</xdr:col>
      <xdr:colOff>80451</xdr:colOff>
      <xdr:row>37</xdr:row>
      <xdr:rowOff>64514</xdr:rowOff>
    </xdr:to>
    <xdr:sp macro="" textlink="">
      <xdr:nvSpPr>
        <xdr:cNvPr id="27" name="角丸四角形吹き出し 26"/>
        <xdr:cNvSpPr/>
      </xdr:nvSpPr>
      <xdr:spPr>
        <a:xfrm>
          <a:off x="38896696" y="5526448"/>
          <a:ext cx="6073719" cy="1300816"/>
        </a:xfrm>
        <a:prstGeom prst="wedgeRoundRectCallout">
          <a:avLst>
            <a:gd name="adj1" fmla="val 41396"/>
            <a:gd name="adj2" fmla="val 1041429"/>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400">
              <a:solidFill>
                <a:srgbClr val="FF0000"/>
              </a:solidFill>
              <a:effectLst/>
              <a:latin typeface="+mn-lt"/>
              <a:ea typeface="+mn-ea"/>
              <a:cs typeface="+mn-cs"/>
            </a:rPr>
            <a:t> </a:t>
          </a:r>
          <a:r>
            <a:rPr lang="ja-JP" altLang="en-US" sz="1400" b="1">
              <a:solidFill>
                <a:srgbClr val="FF0000"/>
              </a:solidFill>
              <a:effectLst/>
              <a:latin typeface="+mn-lt"/>
              <a:ea typeface="+mn-ea"/>
              <a:cs typeface="+mn-cs"/>
            </a:rPr>
            <a:t>法定福利費等の事業主負担分の増 を入力します。（見落としに注意！）７月分は、セルＢＧ１１５に入力します</a:t>
          </a:r>
          <a:r>
            <a:rPr lang="en-US" altLang="ja-JP" sz="1400" b="1">
              <a:solidFill>
                <a:srgbClr val="FF0000"/>
              </a:solidFill>
              <a:effectLst/>
              <a:latin typeface="+mn-lt"/>
              <a:ea typeface="+mn-ea"/>
              <a:cs typeface="+mn-cs"/>
            </a:rPr>
            <a:t/>
          </a:r>
          <a:br>
            <a:rPr lang="en-US" altLang="ja-JP" sz="1400" b="1">
              <a:solidFill>
                <a:srgbClr val="FF0000"/>
              </a:solidFill>
              <a:effectLst/>
              <a:latin typeface="+mn-lt"/>
              <a:ea typeface="+mn-ea"/>
              <a:cs typeface="+mn-cs"/>
            </a:rPr>
          </a:br>
          <a:r>
            <a:rPr lang="ja-JP" altLang="en-US" sz="1400" b="1">
              <a:solidFill>
                <a:srgbClr val="FF0000"/>
              </a:solidFill>
              <a:effectLst/>
              <a:latin typeface="+mn-lt"/>
              <a:ea typeface="+mn-ea"/>
              <a:cs typeface="+mn-cs"/>
            </a:rPr>
            <a:t>各幼稚園で各月ごとの金額を計算して入力してください。</a:t>
          </a:r>
        </a:p>
      </xdr:txBody>
    </xdr:sp>
    <xdr:clientData/>
  </xdr:twoCellAnchor>
  <xdr:twoCellAnchor>
    <xdr:from>
      <xdr:col>51</xdr:col>
      <xdr:colOff>136072</xdr:colOff>
      <xdr:row>1</xdr:row>
      <xdr:rowOff>85629</xdr:rowOff>
    </xdr:from>
    <xdr:to>
      <xdr:col>55</xdr:col>
      <xdr:colOff>313708</xdr:colOff>
      <xdr:row>6</xdr:row>
      <xdr:rowOff>42086</xdr:rowOff>
    </xdr:to>
    <xdr:sp macro="" textlink="">
      <xdr:nvSpPr>
        <xdr:cNvPr id="28" name="四角形吹き出し 27"/>
        <xdr:cNvSpPr/>
      </xdr:nvSpPr>
      <xdr:spPr>
        <a:xfrm>
          <a:off x="38685108" y="330558"/>
          <a:ext cx="3198421" cy="772885"/>
        </a:xfrm>
        <a:prstGeom prst="wedgeRectCallout">
          <a:avLst>
            <a:gd name="adj1" fmla="val -8230"/>
            <a:gd name="adj2" fmla="val 67333"/>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賃金改善見込額（計画）は修正しないでください。計画に変更があった場合は、実績に記入してください。</a:t>
          </a:r>
        </a:p>
      </xdr:txBody>
    </xdr:sp>
    <xdr:clientData/>
  </xdr:twoCellAnchor>
  <xdr:twoCellAnchor>
    <xdr:from>
      <xdr:col>56</xdr:col>
      <xdr:colOff>4280</xdr:colOff>
      <xdr:row>10</xdr:row>
      <xdr:rowOff>174549</xdr:rowOff>
    </xdr:from>
    <xdr:to>
      <xdr:col>58</xdr:col>
      <xdr:colOff>71514</xdr:colOff>
      <xdr:row>27</xdr:row>
      <xdr:rowOff>152137</xdr:rowOff>
    </xdr:to>
    <xdr:sp macro="" textlink="">
      <xdr:nvSpPr>
        <xdr:cNvPr id="29" name="正方形/長方形 28"/>
        <xdr:cNvSpPr/>
      </xdr:nvSpPr>
      <xdr:spPr>
        <a:xfrm>
          <a:off x="42404137" y="2161192"/>
          <a:ext cx="1727306" cy="298476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57</xdr:col>
      <xdr:colOff>823111</xdr:colOff>
      <xdr:row>113</xdr:row>
      <xdr:rowOff>40079</xdr:rowOff>
    </xdr:from>
    <xdr:to>
      <xdr:col>59</xdr:col>
      <xdr:colOff>49104</xdr:colOff>
      <xdr:row>115</xdr:row>
      <xdr:rowOff>17668</xdr:rowOff>
    </xdr:to>
    <xdr:sp macro="" textlink="">
      <xdr:nvSpPr>
        <xdr:cNvPr id="30" name="正方形/長方形 29"/>
        <xdr:cNvSpPr/>
      </xdr:nvSpPr>
      <xdr:spPr>
        <a:xfrm>
          <a:off x="44053004" y="19906508"/>
          <a:ext cx="886064" cy="27694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64</xdr:col>
      <xdr:colOff>609847</xdr:colOff>
      <xdr:row>1</xdr:row>
      <xdr:rowOff>68035</xdr:rowOff>
    </xdr:from>
    <xdr:to>
      <xdr:col>68</xdr:col>
      <xdr:colOff>432884</xdr:colOff>
      <xdr:row>6</xdr:row>
      <xdr:rowOff>21667</xdr:rowOff>
    </xdr:to>
    <xdr:sp macro="" textlink="">
      <xdr:nvSpPr>
        <xdr:cNvPr id="31" name="角丸四角形吹き出し 30"/>
        <xdr:cNvSpPr/>
      </xdr:nvSpPr>
      <xdr:spPr>
        <a:xfrm>
          <a:off x="49051276" y="312964"/>
          <a:ext cx="3143179" cy="770060"/>
        </a:xfrm>
        <a:prstGeom prst="wedgeRoundRectCallout">
          <a:avLst>
            <a:gd name="adj1" fmla="val 1551"/>
            <a:gd name="adj2" fmla="val 9905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ja-JP" sz="1100" b="0">
              <a:solidFill>
                <a:schemeClr val="lt1"/>
              </a:solidFill>
              <a:effectLst/>
              <a:latin typeface="+mn-lt"/>
              <a:ea typeface="+mn-ea"/>
              <a:cs typeface="+mn-cs"/>
            </a:rPr>
            <a:t>「基本給及び決まって毎月支払う手当」 以外（例：賞与等）で支給した場合は、 当該金額を「その他」の欄に入力し</a:t>
          </a:r>
          <a:r>
            <a:rPr lang="ja-JP" altLang="en-US" sz="1100" b="0">
              <a:solidFill>
                <a:schemeClr val="lt1"/>
              </a:solidFill>
              <a:effectLst/>
              <a:latin typeface="+mn-lt"/>
              <a:ea typeface="+mn-ea"/>
              <a:cs typeface="+mn-cs"/>
            </a:rPr>
            <a:t>ます。</a:t>
          </a:r>
          <a:endParaRPr kumimoji="1" lang="ja-JP" altLang="en-US" sz="1100" b="0"/>
        </a:p>
      </xdr:txBody>
    </xdr:sp>
    <xdr:clientData/>
  </xdr:twoCellAnchor>
  <xdr:twoCellAnchor>
    <xdr:from>
      <xdr:col>60</xdr:col>
      <xdr:colOff>334052</xdr:colOff>
      <xdr:row>30</xdr:row>
      <xdr:rowOff>15555</xdr:rowOff>
    </xdr:from>
    <xdr:to>
      <xdr:col>68</xdr:col>
      <xdr:colOff>66843</xdr:colOff>
      <xdr:row>37</xdr:row>
      <xdr:rowOff>78121</xdr:rowOff>
    </xdr:to>
    <xdr:sp macro="" textlink="">
      <xdr:nvSpPr>
        <xdr:cNvPr id="32" name="角丸四角形吹き出し 31"/>
        <xdr:cNvSpPr/>
      </xdr:nvSpPr>
      <xdr:spPr>
        <a:xfrm>
          <a:off x="45754695" y="5540055"/>
          <a:ext cx="6073719" cy="1300816"/>
        </a:xfrm>
        <a:prstGeom prst="wedgeRoundRectCallout">
          <a:avLst>
            <a:gd name="adj1" fmla="val 41396"/>
            <a:gd name="adj2" fmla="val 1041429"/>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400">
              <a:solidFill>
                <a:srgbClr val="FF0000"/>
              </a:solidFill>
              <a:effectLst/>
              <a:latin typeface="+mn-lt"/>
              <a:ea typeface="+mn-ea"/>
              <a:cs typeface="+mn-cs"/>
            </a:rPr>
            <a:t> </a:t>
          </a:r>
          <a:r>
            <a:rPr lang="ja-JP" altLang="en-US" sz="1400" b="1">
              <a:solidFill>
                <a:srgbClr val="FF0000"/>
              </a:solidFill>
              <a:effectLst/>
              <a:latin typeface="+mn-lt"/>
              <a:ea typeface="+mn-ea"/>
              <a:cs typeface="+mn-cs"/>
            </a:rPr>
            <a:t>法定福利費等の事業主負担分の増 を入力します。（見落としに注意！）８月分は、セルＢＰ１１５に入力します</a:t>
          </a:r>
          <a:r>
            <a:rPr lang="en-US" altLang="ja-JP" sz="1400" b="1">
              <a:solidFill>
                <a:srgbClr val="FF0000"/>
              </a:solidFill>
              <a:effectLst/>
              <a:latin typeface="+mn-lt"/>
              <a:ea typeface="+mn-ea"/>
              <a:cs typeface="+mn-cs"/>
            </a:rPr>
            <a:t/>
          </a:r>
          <a:br>
            <a:rPr lang="en-US" altLang="ja-JP" sz="1400" b="1">
              <a:solidFill>
                <a:srgbClr val="FF0000"/>
              </a:solidFill>
              <a:effectLst/>
              <a:latin typeface="+mn-lt"/>
              <a:ea typeface="+mn-ea"/>
              <a:cs typeface="+mn-cs"/>
            </a:rPr>
          </a:br>
          <a:r>
            <a:rPr lang="ja-JP" altLang="en-US" sz="1400" b="1">
              <a:solidFill>
                <a:srgbClr val="FF0000"/>
              </a:solidFill>
              <a:effectLst/>
              <a:latin typeface="+mn-lt"/>
              <a:ea typeface="+mn-ea"/>
              <a:cs typeface="+mn-cs"/>
            </a:rPr>
            <a:t>各幼稚園で各月ごとの金額を計算して入力してください。</a:t>
          </a:r>
        </a:p>
      </xdr:txBody>
    </xdr:sp>
    <xdr:clientData/>
  </xdr:twoCellAnchor>
  <xdr:twoCellAnchor>
    <xdr:from>
      <xdr:col>60</xdr:col>
      <xdr:colOff>122464</xdr:colOff>
      <xdr:row>1</xdr:row>
      <xdr:rowOff>99236</xdr:rowOff>
    </xdr:from>
    <xdr:to>
      <xdr:col>64</xdr:col>
      <xdr:colOff>300099</xdr:colOff>
      <xdr:row>6</xdr:row>
      <xdr:rowOff>55693</xdr:rowOff>
    </xdr:to>
    <xdr:sp macro="" textlink="">
      <xdr:nvSpPr>
        <xdr:cNvPr id="33" name="四角形吹き出し 32"/>
        <xdr:cNvSpPr/>
      </xdr:nvSpPr>
      <xdr:spPr>
        <a:xfrm>
          <a:off x="45543107" y="344165"/>
          <a:ext cx="3198421" cy="772885"/>
        </a:xfrm>
        <a:prstGeom prst="wedgeRectCallout">
          <a:avLst>
            <a:gd name="adj1" fmla="val -8230"/>
            <a:gd name="adj2" fmla="val 67333"/>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賃金改善見込額（計画）は修正しないでください。計画に変更があった場合は、実績に記入してください。</a:t>
          </a:r>
        </a:p>
      </xdr:txBody>
    </xdr:sp>
    <xdr:clientData/>
  </xdr:twoCellAnchor>
  <xdr:twoCellAnchor>
    <xdr:from>
      <xdr:col>64</xdr:col>
      <xdr:colOff>820707</xdr:colOff>
      <xdr:row>11</xdr:row>
      <xdr:rowOff>11263</xdr:rowOff>
    </xdr:from>
    <xdr:to>
      <xdr:col>67</xdr:col>
      <xdr:colOff>57906</xdr:colOff>
      <xdr:row>27</xdr:row>
      <xdr:rowOff>165744</xdr:rowOff>
    </xdr:to>
    <xdr:sp macro="" textlink="">
      <xdr:nvSpPr>
        <xdr:cNvPr id="34" name="正方形/長方形 33"/>
        <xdr:cNvSpPr/>
      </xdr:nvSpPr>
      <xdr:spPr>
        <a:xfrm>
          <a:off x="49262136" y="2174799"/>
          <a:ext cx="1727306" cy="298476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67</xdr:col>
      <xdr:colOff>6682</xdr:colOff>
      <xdr:row>113</xdr:row>
      <xdr:rowOff>67294</xdr:rowOff>
    </xdr:from>
    <xdr:to>
      <xdr:col>68</xdr:col>
      <xdr:colOff>62711</xdr:colOff>
      <xdr:row>115</xdr:row>
      <xdr:rowOff>44883</xdr:rowOff>
    </xdr:to>
    <xdr:sp macro="" textlink="">
      <xdr:nvSpPr>
        <xdr:cNvPr id="35" name="正方形/長方形 34"/>
        <xdr:cNvSpPr/>
      </xdr:nvSpPr>
      <xdr:spPr>
        <a:xfrm>
          <a:off x="50938218" y="19933723"/>
          <a:ext cx="886064" cy="27694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73</xdr:col>
      <xdr:colOff>623455</xdr:colOff>
      <xdr:row>1</xdr:row>
      <xdr:rowOff>68035</xdr:rowOff>
    </xdr:from>
    <xdr:to>
      <xdr:col>77</xdr:col>
      <xdr:colOff>446491</xdr:colOff>
      <xdr:row>6</xdr:row>
      <xdr:rowOff>21667</xdr:rowOff>
    </xdr:to>
    <xdr:sp macro="" textlink="">
      <xdr:nvSpPr>
        <xdr:cNvPr id="36" name="角丸四角形吹き出し 35"/>
        <xdr:cNvSpPr/>
      </xdr:nvSpPr>
      <xdr:spPr>
        <a:xfrm>
          <a:off x="55936491" y="312964"/>
          <a:ext cx="3143179" cy="770060"/>
        </a:xfrm>
        <a:prstGeom prst="wedgeRoundRectCallout">
          <a:avLst>
            <a:gd name="adj1" fmla="val 1551"/>
            <a:gd name="adj2" fmla="val 9905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ja-JP" sz="1100" b="0">
              <a:solidFill>
                <a:schemeClr val="lt1"/>
              </a:solidFill>
              <a:effectLst/>
              <a:latin typeface="+mn-lt"/>
              <a:ea typeface="+mn-ea"/>
              <a:cs typeface="+mn-cs"/>
            </a:rPr>
            <a:t>「基本給及び決まって毎月支払う手当」 以外（例：賞与等）で支給した場合は、 当該金額を「その他」の欄に入力し</a:t>
          </a:r>
          <a:r>
            <a:rPr lang="ja-JP" altLang="en-US" sz="1100" b="0">
              <a:solidFill>
                <a:schemeClr val="lt1"/>
              </a:solidFill>
              <a:effectLst/>
              <a:latin typeface="+mn-lt"/>
              <a:ea typeface="+mn-ea"/>
              <a:cs typeface="+mn-cs"/>
            </a:rPr>
            <a:t>ます。</a:t>
          </a:r>
          <a:endParaRPr kumimoji="1" lang="ja-JP" altLang="en-US" sz="1100" b="0"/>
        </a:p>
      </xdr:txBody>
    </xdr:sp>
    <xdr:clientData/>
  </xdr:twoCellAnchor>
  <xdr:twoCellAnchor>
    <xdr:from>
      <xdr:col>69</xdr:col>
      <xdr:colOff>347660</xdr:colOff>
      <xdr:row>30</xdr:row>
      <xdr:rowOff>15555</xdr:rowOff>
    </xdr:from>
    <xdr:to>
      <xdr:col>77</xdr:col>
      <xdr:colOff>80450</xdr:colOff>
      <xdr:row>37</xdr:row>
      <xdr:rowOff>78121</xdr:rowOff>
    </xdr:to>
    <xdr:sp macro="" textlink="">
      <xdr:nvSpPr>
        <xdr:cNvPr id="37" name="角丸四角形吹き出し 36"/>
        <xdr:cNvSpPr/>
      </xdr:nvSpPr>
      <xdr:spPr>
        <a:xfrm>
          <a:off x="52639910" y="5540055"/>
          <a:ext cx="6073719" cy="1300816"/>
        </a:xfrm>
        <a:prstGeom prst="wedgeRoundRectCallout">
          <a:avLst>
            <a:gd name="adj1" fmla="val 41396"/>
            <a:gd name="adj2" fmla="val 1041429"/>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400">
              <a:solidFill>
                <a:srgbClr val="FF0000"/>
              </a:solidFill>
              <a:effectLst/>
              <a:latin typeface="+mn-lt"/>
              <a:ea typeface="+mn-ea"/>
              <a:cs typeface="+mn-cs"/>
            </a:rPr>
            <a:t> </a:t>
          </a:r>
          <a:r>
            <a:rPr lang="ja-JP" altLang="en-US" sz="1400" b="1">
              <a:solidFill>
                <a:srgbClr val="FF0000"/>
              </a:solidFill>
              <a:effectLst/>
              <a:latin typeface="+mn-lt"/>
              <a:ea typeface="+mn-ea"/>
              <a:cs typeface="+mn-cs"/>
            </a:rPr>
            <a:t>法定福利費等の事業主負担分の増 を入力します。（見落としに注意！）９月分は、セルＢＹ１１５に入力します</a:t>
          </a:r>
          <a:r>
            <a:rPr lang="en-US" altLang="ja-JP" sz="1400" b="1">
              <a:solidFill>
                <a:srgbClr val="FF0000"/>
              </a:solidFill>
              <a:effectLst/>
              <a:latin typeface="+mn-lt"/>
              <a:ea typeface="+mn-ea"/>
              <a:cs typeface="+mn-cs"/>
            </a:rPr>
            <a:t/>
          </a:r>
          <a:br>
            <a:rPr lang="en-US" altLang="ja-JP" sz="1400" b="1">
              <a:solidFill>
                <a:srgbClr val="FF0000"/>
              </a:solidFill>
              <a:effectLst/>
              <a:latin typeface="+mn-lt"/>
              <a:ea typeface="+mn-ea"/>
              <a:cs typeface="+mn-cs"/>
            </a:rPr>
          </a:br>
          <a:r>
            <a:rPr lang="ja-JP" altLang="en-US" sz="1400" b="1">
              <a:solidFill>
                <a:srgbClr val="FF0000"/>
              </a:solidFill>
              <a:effectLst/>
              <a:latin typeface="+mn-lt"/>
              <a:ea typeface="+mn-ea"/>
              <a:cs typeface="+mn-cs"/>
            </a:rPr>
            <a:t>各幼稚園で各月ごとの金額を計算して入力してください。</a:t>
          </a:r>
        </a:p>
      </xdr:txBody>
    </xdr:sp>
    <xdr:clientData/>
  </xdr:twoCellAnchor>
  <xdr:twoCellAnchor>
    <xdr:from>
      <xdr:col>69</xdr:col>
      <xdr:colOff>136072</xdr:colOff>
      <xdr:row>1</xdr:row>
      <xdr:rowOff>99236</xdr:rowOff>
    </xdr:from>
    <xdr:to>
      <xdr:col>73</xdr:col>
      <xdr:colOff>313707</xdr:colOff>
      <xdr:row>6</xdr:row>
      <xdr:rowOff>55693</xdr:rowOff>
    </xdr:to>
    <xdr:sp macro="" textlink="">
      <xdr:nvSpPr>
        <xdr:cNvPr id="38" name="四角形吹き出し 37"/>
        <xdr:cNvSpPr/>
      </xdr:nvSpPr>
      <xdr:spPr>
        <a:xfrm>
          <a:off x="52428322" y="344165"/>
          <a:ext cx="3198421" cy="772885"/>
        </a:xfrm>
        <a:prstGeom prst="wedgeRectCallout">
          <a:avLst>
            <a:gd name="adj1" fmla="val -8230"/>
            <a:gd name="adj2" fmla="val 67333"/>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賃金改善見込額（計画）は修正しないでください。計画に変更があった場合は、実績に記入してください。</a:t>
          </a:r>
        </a:p>
      </xdr:txBody>
    </xdr:sp>
    <xdr:clientData/>
  </xdr:twoCellAnchor>
  <xdr:twoCellAnchor>
    <xdr:from>
      <xdr:col>74</xdr:col>
      <xdr:colOff>4280</xdr:colOff>
      <xdr:row>11</xdr:row>
      <xdr:rowOff>11263</xdr:rowOff>
    </xdr:from>
    <xdr:to>
      <xdr:col>76</xdr:col>
      <xdr:colOff>71514</xdr:colOff>
      <xdr:row>27</xdr:row>
      <xdr:rowOff>165744</xdr:rowOff>
    </xdr:to>
    <xdr:sp macro="" textlink="">
      <xdr:nvSpPr>
        <xdr:cNvPr id="39" name="正方形/長方形 38"/>
        <xdr:cNvSpPr/>
      </xdr:nvSpPr>
      <xdr:spPr>
        <a:xfrm>
          <a:off x="56147351" y="2174799"/>
          <a:ext cx="1727306" cy="298476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76</xdr:col>
      <xdr:colOff>20290</xdr:colOff>
      <xdr:row>113</xdr:row>
      <xdr:rowOff>67294</xdr:rowOff>
    </xdr:from>
    <xdr:to>
      <xdr:col>77</xdr:col>
      <xdr:colOff>76318</xdr:colOff>
      <xdr:row>115</xdr:row>
      <xdr:rowOff>44883</xdr:rowOff>
    </xdr:to>
    <xdr:sp macro="" textlink="">
      <xdr:nvSpPr>
        <xdr:cNvPr id="40" name="正方形/長方形 39"/>
        <xdr:cNvSpPr/>
      </xdr:nvSpPr>
      <xdr:spPr>
        <a:xfrm>
          <a:off x="57823433" y="19933723"/>
          <a:ext cx="886064" cy="27694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149678</xdr:colOff>
      <xdr:row>27</xdr:row>
      <xdr:rowOff>54428</xdr:rowOff>
    </xdr:from>
    <xdr:to>
      <xdr:col>22</xdr:col>
      <xdr:colOff>799110</xdr:colOff>
      <xdr:row>36</xdr:row>
      <xdr:rowOff>54427</xdr:rowOff>
    </xdr:to>
    <xdr:sp macro="" textlink="">
      <xdr:nvSpPr>
        <xdr:cNvPr id="41" name="テキスト ボックス 40"/>
        <xdr:cNvSpPr txBox="1"/>
      </xdr:nvSpPr>
      <xdr:spPr>
        <a:xfrm>
          <a:off x="11212285" y="5048249"/>
          <a:ext cx="6160325" cy="159203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400">
              <a:solidFill>
                <a:srgbClr val="FF0000"/>
              </a:solidFill>
              <a:effectLst/>
              <a:latin typeface="+mn-lt"/>
              <a:ea typeface="+mn-ea"/>
              <a:cs typeface="+mn-cs"/>
            </a:rPr>
            <a:t>※</a:t>
          </a:r>
          <a:r>
            <a:rPr kumimoji="1" lang="ja-JP" altLang="en-US" sz="2400">
              <a:solidFill>
                <a:srgbClr val="FF0000"/>
              </a:solidFill>
              <a:effectLst/>
              <a:latin typeface="+mn-lt"/>
              <a:ea typeface="+mn-ea"/>
              <a:cs typeface="+mn-cs"/>
            </a:rPr>
            <a:t>令和３年度の交付決定を受けている幼稚園においては、２月・３月分は実績報告時から変更しないでください。</a:t>
          </a:r>
          <a:endParaRPr lang="ja-JP" altLang="ja-JP" sz="2400">
            <a:solidFill>
              <a:srgbClr val="FF0000"/>
            </a:solidFill>
            <a:effectLst/>
          </a:endParaRPr>
        </a:p>
      </xdr:txBody>
    </xdr:sp>
    <xdr:clientData/>
  </xdr:twoCellAnchor>
  <xdr:twoCellAnchor>
    <xdr:from>
      <xdr:col>5</xdr:col>
      <xdr:colOff>272143</xdr:colOff>
      <xdr:row>1</xdr:row>
      <xdr:rowOff>141514</xdr:rowOff>
    </xdr:from>
    <xdr:to>
      <xdr:col>12</xdr:col>
      <xdr:colOff>650583</xdr:colOff>
      <xdr:row>5</xdr:row>
      <xdr:rowOff>146637</xdr:rowOff>
    </xdr:to>
    <xdr:sp macro="" textlink="">
      <xdr:nvSpPr>
        <xdr:cNvPr id="42" name="角丸四角形吹き出し 41"/>
        <xdr:cNvSpPr/>
      </xdr:nvSpPr>
      <xdr:spPr>
        <a:xfrm>
          <a:off x="3287486" y="381000"/>
          <a:ext cx="5429411" cy="582066"/>
        </a:xfrm>
        <a:prstGeom prst="wedgeRoundRectCallout">
          <a:avLst>
            <a:gd name="adj1" fmla="val 37120"/>
            <a:gd name="adj2" fmla="val -70483"/>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「令和３年度」を「令和４年度」と読み替えますので、様式の修正等は不要です。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590550</xdr:colOff>
      <xdr:row>7</xdr:row>
      <xdr:rowOff>152400</xdr:rowOff>
    </xdr:from>
    <xdr:to>
      <xdr:col>6</xdr:col>
      <xdr:colOff>605790</xdr:colOff>
      <xdr:row>14</xdr:row>
      <xdr:rowOff>295275</xdr:rowOff>
    </xdr:to>
    <xdr:sp macro="" textlink="">
      <xdr:nvSpPr>
        <xdr:cNvPr id="2" name="テキスト ボックス 1"/>
        <xdr:cNvSpPr txBox="1"/>
      </xdr:nvSpPr>
      <xdr:spPr>
        <a:xfrm>
          <a:off x="847725" y="1581150"/>
          <a:ext cx="8101965" cy="35718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400">
              <a:solidFill>
                <a:srgbClr val="FF0000"/>
              </a:solidFill>
              <a:effectLst/>
              <a:latin typeface="+mn-lt"/>
              <a:ea typeface="+mn-ea"/>
              <a:cs typeface="+mn-cs"/>
            </a:rPr>
            <a:t>※</a:t>
          </a:r>
          <a:r>
            <a:rPr kumimoji="1" lang="ja-JP" altLang="en-US" sz="2400">
              <a:solidFill>
                <a:srgbClr val="FF0000"/>
              </a:solidFill>
              <a:effectLst/>
              <a:latin typeface="+mn-lt"/>
              <a:ea typeface="+mn-ea"/>
              <a:cs typeface="+mn-cs"/>
            </a:rPr>
            <a:t>交付申請書</a:t>
          </a:r>
          <a:r>
            <a:rPr kumimoji="1" lang="ja-JP" altLang="ja-JP" sz="2400">
              <a:solidFill>
                <a:srgbClr val="FF0000"/>
              </a:solidFill>
              <a:effectLst/>
              <a:latin typeface="+mn-lt"/>
              <a:ea typeface="+mn-ea"/>
              <a:cs typeface="+mn-cs"/>
            </a:rPr>
            <a:t>提出時</a:t>
          </a:r>
          <a:r>
            <a:rPr kumimoji="1" lang="ja-JP" altLang="en-US" sz="2400">
              <a:solidFill>
                <a:srgbClr val="FF0000"/>
              </a:solidFill>
              <a:effectLst/>
              <a:latin typeface="+mn-lt"/>
              <a:ea typeface="+mn-ea"/>
              <a:cs typeface="+mn-cs"/>
            </a:rPr>
            <a:t>から変更しないでください</a:t>
          </a:r>
          <a:r>
            <a:rPr kumimoji="1" lang="ja-JP" altLang="ja-JP" sz="2400">
              <a:solidFill>
                <a:srgbClr val="FF0000"/>
              </a:solidFill>
              <a:effectLst/>
              <a:latin typeface="+mn-lt"/>
              <a:ea typeface="+mn-ea"/>
              <a:cs typeface="+mn-cs"/>
            </a:rPr>
            <a:t>。</a:t>
          </a:r>
          <a:endParaRPr lang="ja-JP" altLang="ja-JP" sz="2400">
            <a:solidFill>
              <a:srgbClr val="FF0000"/>
            </a:solidFill>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276226</xdr:colOff>
      <xdr:row>16</xdr:row>
      <xdr:rowOff>152401</xdr:rowOff>
    </xdr:from>
    <xdr:to>
      <xdr:col>3</xdr:col>
      <xdr:colOff>1400176</xdr:colOff>
      <xdr:row>21</xdr:row>
      <xdr:rowOff>152401</xdr:rowOff>
    </xdr:to>
    <xdr:sp macro="" textlink="">
      <xdr:nvSpPr>
        <xdr:cNvPr id="2" name="角丸四角形吹き出し 1"/>
        <xdr:cNvSpPr/>
      </xdr:nvSpPr>
      <xdr:spPr>
        <a:xfrm>
          <a:off x="533401" y="5638801"/>
          <a:ext cx="4724400" cy="1200150"/>
        </a:xfrm>
        <a:prstGeom prst="wedgeRoundRectCallout">
          <a:avLst>
            <a:gd name="adj1" fmla="val 63440"/>
            <a:gd name="adj2" fmla="val -9034"/>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a:solidFill>
                <a:srgbClr val="FF0000"/>
              </a:solidFill>
            </a:rPr>
            <a:t>日付は変更交付決定後の事業完了日から提出期限の間としてください。</a:t>
          </a:r>
        </a:p>
      </xdr:txBody>
    </xdr:sp>
    <xdr:clientData/>
  </xdr:twoCellAnchor>
  <xdr:twoCellAnchor>
    <xdr:from>
      <xdr:col>3</xdr:col>
      <xdr:colOff>1724025</xdr:colOff>
      <xdr:row>6</xdr:row>
      <xdr:rowOff>287656</xdr:rowOff>
    </xdr:from>
    <xdr:to>
      <xdr:col>6</xdr:col>
      <xdr:colOff>572445</xdr:colOff>
      <xdr:row>7</xdr:row>
      <xdr:rowOff>569596</xdr:rowOff>
    </xdr:to>
    <xdr:sp macro="" textlink="">
      <xdr:nvSpPr>
        <xdr:cNvPr id="3" name="角丸四角形吹き出し 2"/>
        <xdr:cNvSpPr/>
      </xdr:nvSpPr>
      <xdr:spPr>
        <a:xfrm>
          <a:off x="5581650" y="1363981"/>
          <a:ext cx="3287070" cy="624840"/>
        </a:xfrm>
        <a:prstGeom prst="wedgeRoundRectCallout">
          <a:avLst>
            <a:gd name="adj1" fmla="val 61228"/>
            <a:gd name="adj2" fmla="val -60612"/>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100" b="1">
              <a:solidFill>
                <a:srgbClr val="FF0000"/>
              </a:solidFill>
              <a:effectLst/>
              <a:latin typeface="+mn-lt"/>
              <a:ea typeface="+mn-ea"/>
              <a:cs typeface="+mn-cs"/>
            </a:rPr>
            <a:t>「確認項目」について、必ず理事長が確認したうえで、回答をしてください。</a:t>
          </a:r>
          <a:endParaRPr kumimoji="1" lang="ja-JP" altLang="en-US" sz="1100" b="1">
            <a:solidFill>
              <a:srgbClr val="FF0000"/>
            </a:solidFill>
          </a:endParaRPr>
        </a:p>
      </xdr:txBody>
    </xdr:sp>
    <xdr:clientData/>
  </xdr:twoCellAnchor>
  <xdr:twoCellAnchor>
    <xdr:from>
      <xdr:col>4</xdr:col>
      <xdr:colOff>342900</xdr:colOff>
      <xdr:row>17</xdr:row>
      <xdr:rowOff>200025</xdr:rowOff>
    </xdr:from>
    <xdr:to>
      <xdr:col>5</xdr:col>
      <xdr:colOff>57150</xdr:colOff>
      <xdr:row>19</xdr:row>
      <xdr:rowOff>9525</xdr:rowOff>
    </xdr:to>
    <xdr:sp macro="" textlink="">
      <xdr:nvSpPr>
        <xdr:cNvPr id="4" name="正方形/長方形 3"/>
        <xdr:cNvSpPr/>
      </xdr:nvSpPr>
      <xdr:spPr>
        <a:xfrm>
          <a:off x="6000750" y="6057900"/>
          <a:ext cx="1514475" cy="2476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1762125</xdr:colOff>
      <xdr:row>1</xdr:row>
      <xdr:rowOff>152400</xdr:rowOff>
    </xdr:from>
    <xdr:to>
      <xdr:col>4</xdr:col>
      <xdr:colOff>1448745</xdr:colOff>
      <xdr:row>5</xdr:row>
      <xdr:rowOff>114300</xdr:rowOff>
    </xdr:to>
    <xdr:sp macro="" textlink="">
      <xdr:nvSpPr>
        <xdr:cNvPr id="6" name="角丸四角形吹き出し 5"/>
        <xdr:cNvSpPr/>
      </xdr:nvSpPr>
      <xdr:spPr>
        <a:xfrm>
          <a:off x="3819525" y="371475"/>
          <a:ext cx="3287070" cy="647700"/>
        </a:xfrm>
        <a:prstGeom prst="wedgeRoundRectCallout">
          <a:avLst>
            <a:gd name="adj1" fmla="val 27324"/>
            <a:gd name="adj2" fmla="val -75803"/>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0" lang="ja-JP" altLang="en-US" sz="1100" b="1">
              <a:solidFill>
                <a:srgbClr val="FF0000"/>
              </a:solidFill>
              <a:effectLst/>
              <a:latin typeface="+mn-lt"/>
              <a:ea typeface="+mn-ea"/>
              <a:cs typeface="+mn-cs"/>
            </a:rPr>
            <a:t>「令和３年度」を「令和４年度」と読み替えますので、様式の修正等は不要です。</a:t>
          </a:r>
          <a:endParaRPr kumimoji="0" lang="en-US" altLang="ja-JP" sz="1100" b="1">
            <a:solidFill>
              <a:srgbClr val="FF0000"/>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238125</xdr:colOff>
      <xdr:row>7</xdr:row>
      <xdr:rowOff>133350</xdr:rowOff>
    </xdr:from>
    <xdr:to>
      <xdr:col>10</xdr:col>
      <xdr:colOff>108585</xdr:colOff>
      <xdr:row>10</xdr:row>
      <xdr:rowOff>142875</xdr:rowOff>
    </xdr:to>
    <xdr:sp macro="" textlink="">
      <xdr:nvSpPr>
        <xdr:cNvPr id="2" name="角丸四角形吹き出し 1"/>
        <xdr:cNvSpPr/>
      </xdr:nvSpPr>
      <xdr:spPr>
        <a:xfrm>
          <a:off x="6305550" y="2190750"/>
          <a:ext cx="3709035" cy="838200"/>
        </a:xfrm>
        <a:prstGeom prst="wedgeRoundRectCallout">
          <a:avLst>
            <a:gd name="adj1" fmla="val 20676"/>
            <a:gd name="adj2" fmla="val 448815"/>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rPr>
            <a:t>実績額が交付申請額を下回る場合は、</a:t>
          </a:r>
          <a:r>
            <a:rPr kumimoji="1" lang="ja-JP" altLang="en-US" sz="1100" b="1" u="sng">
              <a:solidFill>
                <a:srgbClr val="FF0000"/>
              </a:solidFill>
            </a:rPr>
            <a:t>不用額</a:t>
          </a:r>
          <a:r>
            <a:rPr kumimoji="1" lang="ja-JP" altLang="en-US" sz="1100" b="1">
              <a:solidFill>
                <a:srgbClr val="FF0000"/>
              </a:solidFill>
            </a:rPr>
            <a:t>として返還となります。</a:t>
          </a:r>
        </a:p>
      </xdr:txBody>
    </xdr:sp>
    <xdr:clientData/>
  </xdr:twoCellAnchor>
  <xdr:twoCellAnchor>
    <xdr:from>
      <xdr:col>0</xdr:col>
      <xdr:colOff>377190</xdr:colOff>
      <xdr:row>4</xdr:row>
      <xdr:rowOff>209550</xdr:rowOff>
    </xdr:from>
    <xdr:to>
      <xdr:col>5</xdr:col>
      <xdr:colOff>47626</xdr:colOff>
      <xdr:row>11</xdr:row>
      <xdr:rowOff>165735</xdr:rowOff>
    </xdr:to>
    <xdr:sp macro="" textlink="">
      <xdr:nvSpPr>
        <xdr:cNvPr id="3" name="角丸四角形吹き出し 2"/>
        <xdr:cNvSpPr/>
      </xdr:nvSpPr>
      <xdr:spPr>
        <a:xfrm>
          <a:off x="377190" y="1438275"/>
          <a:ext cx="4699636" cy="1889760"/>
        </a:xfrm>
        <a:prstGeom prst="wedgeRoundRectCallout">
          <a:avLst>
            <a:gd name="adj1" fmla="val 27128"/>
            <a:gd name="adj2" fmla="val 215816"/>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rPr>
            <a:t>①「教員数」を修正（減少）することにより、「令和４年度交付申請額」が再計算されます。</a:t>
          </a:r>
          <a:r>
            <a:rPr kumimoji="1" lang="en-US" altLang="ja-JP" sz="1100" b="1">
              <a:solidFill>
                <a:srgbClr val="FF0000"/>
              </a:solidFill>
            </a:rPr>
            <a:t/>
          </a:r>
          <a:br>
            <a:rPr kumimoji="1" lang="en-US" altLang="ja-JP" sz="1100" b="1">
              <a:solidFill>
                <a:srgbClr val="FF0000"/>
              </a:solidFill>
            </a:rPr>
          </a:br>
          <a:r>
            <a:rPr kumimoji="1" lang="ja-JP" altLang="en-US" sz="1100" b="1">
              <a:solidFill>
                <a:srgbClr val="FF0000"/>
              </a:solidFill>
            </a:rPr>
            <a:t>②概算払した補助金額と、①の再計算された交付申請額との差額は、</a:t>
          </a:r>
          <a:r>
            <a:rPr kumimoji="1" lang="ja-JP" altLang="en-US" sz="1100" b="1" u="sng">
              <a:solidFill>
                <a:srgbClr val="FF0000"/>
              </a:solidFill>
            </a:rPr>
            <a:t>過払い分</a:t>
          </a:r>
          <a:r>
            <a:rPr kumimoji="1" lang="ja-JP" altLang="en-US" sz="1100" b="1">
              <a:solidFill>
                <a:srgbClr val="FF0000"/>
              </a:solidFill>
            </a:rPr>
            <a:t>として返還いただくことになります。</a:t>
          </a:r>
          <a:r>
            <a:rPr kumimoji="1" lang="en-US" altLang="ja-JP" sz="1100" b="1">
              <a:solidFill>
                <a:srgbClr val="FF0000"/>
              </a:solidFill>
            </a:rPr>
            <a:t/>
          </a:r>
          <a:br>
            <a:rPr kumimoji="1" lang="en-US" altLang="ja-JP" sz="1100" b="1">
              <a:solidFill>
                <a:srgbClr val="FF0000"/>
              </a:solidFill>
            </a:rPr>
          </a:br>
          <a:r>
            <a:rPr kumimoji="1" lang="ja-JP" altLang="en-US" sz="1100" b="1">
              <a:solidFill>
                <a:srgbClr val="FF0000"/>
              </a:solidFill>
            </a:rPr>
            <a:t>③この場合、最終的な返還額は「過払い分」＋「不用額」となります。</a:t>
          </a:r>
        </a:p>
      </xdr:txBody>
    </xdr:sp>
    <xdr:clientData/>
  </xdr:twoCellAnchor>
  <xdr:twoCellAnchor>
    <xdr:from>
      <xdr:col>8</xdr:col>
      <xdr:colOff>0</xdr:colOff>
      <xdr:row>22</xdr:row>
      <xdr:rowOff>247649</xdr:rowOff>
    </xdr:from>
    <xdr:to>
      <xdr:col>10</xdr:col>
      <xdr:colOff>238125</xdr:colOff>
      <xdr:row>24</xdr:row>
      <xdr:rowOff>38100</xdr:rowOff>
    </xdr:to>
    <xdr:sp macro="" textlink="">
      <xdr:nvSpPr>
        <xdr:cNvPr id="4" name="正方形/長方形 3"/>
        <xdr:cNvSpPr/>
      </xdr:nvSpPr>
      <xdr:spPr>
        <a:xfrm>
          <a:off x="7229475" y="6515099"/>
          <a:ext cx="2914650" cy="34290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504824</xdr:colOff>
      <xdr:row>22</xdr:row>
      <xdr:rowOff>95250</xdr:rowOff>
    </xdr:from>
    <xdr:to>
      <xdr:col>16</xdr:col>
      <xdr:colOff>411479</xdr:colOff>
      <xdr:row>28</xdr:row>
      <xdr:rowOff>415290</xdr:rowOff>
    </xdr:to>
    <xdr:sp macro="" textlink="">
      <xdr:nvSpPr>
        <xdr:cNvPr id="2" name="角丸四角形吹き出し 1"/>
        <xdr:cNvSpPr/>
      </xdr:nvSpPr>
      <xdr:spPr>
        <a:xfrm>
          <a:off x="9161144" y="4552950"/>
          <a:ext cx="2543175" cy="1325880"/>
        </a:xfrm>
        <a:prstGeom prst="wedgeRoundRectCallout">
          <a:avLst>
            <a:gd name="adj1" fmla="val -69907"/>
            <a:gd name="adj2" fmla="val 33792"/>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100" b="1">
              <a:solidFill>
                <a:srgbClr val="FF0000"/>
              </a:solidFill>
              <a:effectLst/>
              <a:latin typeface="+mn-lt"/>
              <a:ea typeface="+mn-ea"/>
              <a:cs typeface="+mn-cs"/>
            </a:rPr>
            <a:t>実績額が交付申請額を下回る場合は、</a:t>
          </a:r>
          <a:r>
            <a:rPr lang="ja-JP" altLang="en-US" sz="1100" b="1" u="sng">
              <a:solidFill>
                <a:srgbClr val="FF0000"/>
              </a:solidFill>
              <a:effectLst/>
              <a:latin typeface="+mn-lt"/>
              <a:ea typeface="+mn-ea"/>
              <a:cs typeface="+mn-cs"/>
            </a:rPr>
            <a:t>不用額</a:t>
          </a:r>
          <a:r>
            <a:rPr lang="ja-JP" altLang="en-US" sz="1100" b="1">
              <a:solidFill>
                <a:srgbClr val="FF0000"/>
              </a:solidFill>
              <a:effectLst/>
              <a:latin typeface="+mn-lt"/>
              <a:ea typeface="+mn-ea"/>
              <a:cs typeface="+mn-cs"/>
            </a:rPr>
            <a:t>として返還となります。</a:t>
          </a:r>
          <a:r>
            <a:rPr lang="en-US" altLang="ja-JP" sz="1100" b="1">
              <a:solidFill>
                <a:srgbClr val="FF0000"/>
              </a:solidFill>
              <a:effectLst/>
              <a:latin typeface="+mn-lt"/>
              <a:ea typeface="+mn-ea"/>
              <a:cs typeface="+mn-cs"/>
            </a:rPr>
            <a:t/>
          </a:r>
          <a:br>
            <a:rPr lang="en-US" altLang="ja-JP" sz="1100" b="1">
              <a:solidFill>
                <a:srgbClr val="FF0000"/>
              </a:solidFill>
              <a:effectLst/>
              <a:latin typeface="+mn-lt"/>
              <a:ea typeface="+mn-ea"/>
              <a:cs typeface="+mn-cs"/>
            </a:rPr>
          </a:br>
          <a:r>
            <a:rPr lang="ja-JP" altLang="en-US" sz="1100" b="1">
              <a:solidFill>
                <a:srgbClr val="FF0000"/>
              </a:solidFill>
              <a:effectLst/>
              <a:latin typeface="+mn-lt"/>
              <a:ea typeface="+mn-ea"/>
              <a:cs typeface="+mn-cs"/>
            </a:rPr>
            <a:t>なお、ここに表示されている</a:t>
          </a:r>
          <a:r>
            <a:rPr lang="ja-JP" altLang="en-US" sz="1100" b="1" u="sng">
              <a:solidFill>
                <a:srgbClr val="FF0000"/>
              </a:solidFill>
              <a:effectLst/>
              <a:latin typeface="+mn-lt"/>
              <a:ea typeface="+mn-ea"/>
              <a:cs typeface="+mn-cs"/>
            </a:rPr>
            <a:t>不用額</a:t>
          </a:r>
          <a:r>
            <a:rPr lang="ja-JP" altLang="en-US" sz="1100" b="1">
              <a:solidFill>
                <a:srgbClr val="FF0000"/>
              </a:solidFill>
              <a:effectLst/>
              <a:latin typeface="+mn-lt"/>
              <a:ea typeface="+mn-ea"/>
              <a:cs typeface="+mn-cs"/>
            </a:rPr>
            <a:t>には、</a:t>
          </a:r>
          <a:r>
            <a:rPr lang="ja-JP" altLang="en-US" sz="1100" b="1" u="sng">
              <a:solidFill>
                <a:srgbClr val="FF0000"/>
              </a:solidFill>
              <a:effectLst/>
              <a:latin typeface="+mn-lt"/>
              <a:ea typeface="+mn-ea"/>
              <a:cs typeface="+mn-cs"/>
            </a:rPr>
            <a:t>過払い分</a:t>
          </a:r>
          <a:r>
            <a:rPr lang="ja-JP" altLang="en-US" sz="1100" b="1">
              <a:solidFill>
                <a:srgbClr val="FF0000"/>
              </a:solidFill>
              <a:effectLst/>
              <a:latin typeface="+mn-lt"/>
              <a:ea typeface="+mn-ea"/>
              <a:cs typeface="+mn-cs"/>
            </a:rPr>
            <a:t>は含まれていません。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U15"/>
  <sheetViews>
    <sheetView tabSelected="1" view="pageBreakPreview" zoomScaleNormal="100" zoomScaleSheetLayoutView="100" workbookViewId="0">
      <selection activeCell="E9" sqref="E9"/>
    </sheetView>
  </sheetViews>
  <sheetFormatPr defaultColWidth="18.6640625" defaultRowHeight="13.2" x14ac:dyDescent="0.2"/>
  <cols>
    <col min="1" max="1" width="2.44140625" bestFit="1" customWidth="1"/>
    <col min="2" max="2" width="11" bestFit="1" customWidth="1"/>
    <col min="3" max="5" width="18.88671875" customWidth="1"/>
    <col min="6" max="6" width="6.88671875" customWidth="1"/>
    <col min="7" max="7" width="7.109375" customWidth="1"/>
    <col min="8" max="9" width="15" customWidth="1"/>
    <col min="10" max="10" width="15" style="1" customWidth="1"/>
    <col min="11" max="11" width="9" style="1" bestFit="1" customWidth="1"/>
    <col min="12" max="14" width="11" style="1" bestFit="1" customWidth="1"/>
    <col min="15" max="15" width="11.77734375" bestFit="1" customWidth="1"/>
    <col min="16" max="16" width="10.21875" bestFit="1" customWidth="1"/>
    <col min="17" max="17" width="11" bestFit="1" customWidth="1"/>
    <col min="18" max="18" width="11.109375" bestFit="1" customWidth="1"/>
    <col min="19" max="19" width="11.109375" customWidth="1"/>
    <col min="20" max="20" width="11" bestFit="1" customWidth="1"/>
  </cols>
  <sheetData>
    <row r="1" spans="1:21" ht="16.2" x14ac:dyDescent="0.2">
      <c r="B1" s="203" t="s">
        <v>9</v>
      </c>
      <c r="C1" s="203"/>
      <c r="D1" s="203"/>
      <c r="E1" s="203"/>
      <c r="F1" s="203"/>
      <c r="G1" s="203"/>
      <c r="H1" s="203"/>
      <c r="I1" s="203"/>
      <c r="J1" s="203"/>
      <c r="K1" s="203"/>
      <c r="L1" s="203"/>
      <c r="M1" s="203"/>
      <c r="N1" s="203"/>
      <c r="O1" s="203"/>
      <c r="P1" s="203"/>
      <c r="Q1" s="203"/>
      <c r="R1" s="203"/>
      <c r="S1" s="203"/>
      <c r="T1" s="203"/>
    </row>
    <row r="2" spans="1:21" x14ac:dyDescent="0.2">
      <c r="J2"/>
      <c r="K2"/>
      <c r="L2"/>
      <c r="O2" s="1"/>
      <c r="P2" s="1"/>
    </row>
    <row r="3" spans="1:21" ht="19.5" customHeight="1" x14ac:dyDescent="0.2">
      <c r="B3" s="202" t="s">
        <v>75</v>
      </c>
      <c r="C3" s="204" t="s">
        <v>125</v>
      </c>
      <c r="D3" s="208" t="s">
        <v>0</v>
      </c>
      <c r="E3" s="208" t="s">
        <v>97</v>
      </c>
      <c r="F3" s="209" t="s">
        <v>103</v>
      </c>
      <c r="G3" s="210"/>
      <c r="H3" s="204" t="s">
        <v>40</v>
      </c>
      <c r="I3" s="204"/>
      <c r="J3" s="204"/>
      <c r="K3" s="205" t="s">
        <v>38</v>
      </c>
      <c r="L3" s="202" t="s">
        <v>64</v>
      </c>
      <c r="M3" s="202" t="s">
        <v>88</v>
      </c>
      <c r="N3" s="202" t="s">
        <v>89</v>
      </c>
      <c r="O3" s="202" t="s">
        <v>92</v>
      </c>
      <c r="P3" s="202" t="s">
        <v>135</v>
      </c>
      <c r="Q3" s="202" t="s">
        <v>136</v>
      </c>
      <c r="R3" s="202" t="s">
        <v>43</v>
      </c>
      <c r="S3" s="202" t="s">
        <v>145</v>
      </c>
      <c r="T3" s="202" t="s">
        <v>146</v>
      </c>
      <c r="U3" s="202" t="s">
        <v>160</v>
      </c>
    </row>
    <row r="4" spans="1:21" s="4" customFormat="1" ht="19.5" customHeight="1" x14ac:dyDescent="0.2">
      <c r="A4" s="12"/>
      <c r="B4" s="204"/>
      <c r="C4" s="204"/>
      <c r="D4" s="208"/>
      <c r="E4" s="208"/>
      <c r="F4" s="211"/>
      <c r="G4" s="212"/>
      <c r="H4" s="204" t="s">
        <v>170</v>
      </c>
      <c r="I4" s="204" t="s">
        <v>41</v>
      </c>
      <c r="J4" s="204" t="s">
        <v>42</v>
      </c>
      <c r="K4" s="206"/>
      <c r="L4" s="202"/>
      <c r="M4" s="202"/>
      <c r="N4" s="202"/>
      <c r="O4" s="202"/>
      <c r="P4" s="202"/>
      <c r="Q4" s="202"/>
      <c r="R4" s="202"/>
      <c r="S4" s="202"/>
      <c r="T4" s="202"/>
      <c r="U4" s="202"/>
    </row>
    <row r="5" spans="1:21" s="4" customFormat="1" ht="19.5" customHeight="1" x14ac:dyDescent="0.2">
      <c r="A5" s="12"/>
      <c r="B5" s="204"/>
      <c r="C5" s="204"/>
      <c r="D5" s="208"/>
      <c r="E5" s="208"/>
      <c r="F5" s="213"/>
      <c r="G5" s="214"/>
      <c r="H5" s="204"/>
      <c r="I5" s="204"/>
      <c r="J5" s="204"/>
      <c r="K5" s="207"/>
      <c r="L5" s="202"/>
      <c r="M5" s="202"/>
      <c r="N5" s="202"/>
      <c r="O5" s="202"/>
      <c r="P5" s="202"/>
      <c r="Q5" s="202"/>
      <c r="R5" s="202"/>
      <c r="S5" s="202"/>
      <c r="T5" s="202"/>
      <c r="U5" s="202"/>
    </row>
    <row r="6" spans="1:21" ht="42.75" customHeight="1" x14ac:dyDescent="0.2">
      <c r="B6" s="179" t="s">
        <v>171</v>
      </c>
      <c r="C6" s="180" t="s">
        <v>172</v>
      </c>
      <c r="D6" s="181" t="s">
        <v>173</v>
      </c>
      <c r="E6" s="194">
        <v>1234567890123</v>
      </c>
      <c r="F6" s="181">
        <v>2</v>
      </c>
      <c r="G6" s="132" t="s">
        <v>84</v>
      </c>
      <c r="H6" s="180" t="s">
        <v>174</v>
      </c>
      <c r="I6" s="182" t="s">
        <v>175</v>
      </c>
      <c r="J6" s="182" t="s">
        <v>197</v>
      </c>
      <c r="K6" s="179" t="s">
        <v>176</v>
      </c>
      <c r="L6" s="78">
        <f>M6+N6</f>
        <v>595</v>
      </c>
      <c r="M6" s="78">
        <f>額の算定!D9/1000</f>
        <v>133</v>
      </c>
      <c r="N6" s="78">
        <f>額の算定!D24/1000</f>
        <v>462</v>
      </c>
      <c r="O6" s="15" t="str">
        <f>IF('チェックリスト（申請時）'!K1=8,"○","")</f>
        <v>○</v>
      </c>
      <c r="P6" s="152">
        <f>額の算定!J9/1000</f>
        <v>133</v>
      </c>
      <c r="Q6" s="153">
        <f>額の算定!J24/1000</f>
        <v>459</v>
      </c>
      <c r="R6" s="15" t="str">
        <f>IF('チェックリスト（実績報告時）'!K1=9,"○","")</f>
        <v>○</v>
      </c>
      <c r="S6" s="78">
        <f>M6-P6</f>
        <v>0</v>
      </c>
      <c r="T6" s="78">
        <f>N6-Q6</f>
        <v>3</v>
      </c>
      <c r="U6" s="78">
        <f>IF(K6=U8,7,IF(K6=U9,6,IF(K6=U10,5,IF(K6=U11,4,IF(K6=U12,3,IF(K6=U13,2,IF(K6=U14,1,IF(K6=U15,0,0))))))))</f>
        <v>0</v>
      </c>
    </row>
    <row r="7" spans="1:21" x14ac:dyDescent="0.2">
      <c r="J7"/>
      <c r="K7"/>
      <c r="L7"/>
      <c r="O7" s="1"/>
      <c r="P7" s="1"/>
    </row>
    <row r="8" spans="1:21" s="6" customFormat="1" x14ac:dyDescent="0.2">
      <c r="E8" s="139" t="s">
        <v>154</v>
      </c>
      <c r="M8" s="140"/>
      <c r="N8" s="140"/>
      <c r="O8" s="140"/>
      <c r="P8" s="140"/>
      <c r="U8" s="6" t="s">
        <v>162</v>
      </c>
    </row>
    <row r="9" spans="1:21" s="6" customFormat="1" x14ac:dyDescent="0.2">
      <c r="E9" s="138" t="s">
        <v>98</v>
      </c>
      <c r="M9" s="140"/>
      <c r="N9" s="140"/>
      <c r="O9" s="140"/>
      <c r="P9" s="140"/>
      <c r="U9" s="6" t="s">
        <v>161</v>
      </c>
    </row>
    <row r="10" spans="1:21" ht="14.4" x14ac:dyDescent="0.2">
      <c r="E10" s="187" t="s">
        <v>155</v>
      </c>
      <c r="U10" s="6" t="s">
        <v>163</v>
      </c>
    </row>
    <row r="11" spans="1:21" x14ac:dyDescent="0.2">
      <c r="U11" s="6" t="s">
        <v>164</v>
      </c>
    </row>
    <row r="12" spans="1:21" x14ac:dyDescent="0.2">
      <c r="U12" s="6" t="s">
        <v>165</v>
      </c>
    </row>
    <row r="13" spans="1:21" x14ac:dyDescent="0.2">
      <c r="U13" s="6" t="s">
        <v>166</v>
      </c>
    </row>
    <row r="14" spans="1:21" x14ac:dyDescent="0.2">
      <c r="U14" s="6" t="s">
        <v>167</v>
      </c>
    </row>
    <row r="15" spans="1:21" x14ac:dyDescent="0.2">
      <c r="U15" s="6" t="s">
        <v>168</v>
      </c>
    </row>
  </sheetData>
  <sheetProtection password="E652" sheet="1" objects="1" scenarios="1"/>
  <mergeCells count="21">
    <mergeCell ref="P3:P5"/>
    <mergeCell ref="E3:E5"/>
    <mergeCell ref="F3:G5"/>
    <mergeCell ref="M3:M5"/>
    <mergeCell ref="N3:N5"/>
    <mergeCell ref="U3:U5"/>
    <mergeCell ref="S3:S5"/>
    <mergeCell ref="B1:T1"/>
    <mergeCell ref="C3:C5"/>
    <mergeCell ref="B3:B5"/>
    <mergeCell ref="H3:J3"/>
    <mergeCell ref="H4:H5"/>
    <mergeCell ref="I4:I5"/>
    <mergeCell ref="J4:J5"/>
    <mergeCell ref="T3:T5"/>
    <mergeCell ref="K3:K5"/>
    <mergeCell ref="D3:D5"/>
    <mergeCell ref="L3:L5"/>
    <mergeCell ref="Q3:Q5"/>
    <mergeCell ref="O3:O5"/>
    <mergeCell ref="R3:R5"/>
  </mergeCells>
  <phoneticPr fontId="1"/>
  <dataValidations count="2">
    <dataValidation type="list" allowBlank="1" showInputMessage="1" showErrorMessage="1" sqref="K6">
      <formula1>"　,なし,R4.3,R4.4,R4.5,R4.6,R4.7,R4.8,R4.9,R4.10,R4.11以降"</formula1>
    </dataValidation>
    <dataValidation type="list" errorStyle="warning" allowBlank="1" showInputMessage="1" showErrorMessage="1" errorTitle="誤りがあります。" error="2月～9月の範囲を選択してください。" sqref="F6">
      <formula1>" ,2,3,4,5,6,7,8,9"</formula1>
    </dataValidation>
  </dataValidations>
  <printOptions horizontalCentered="1"/>
  <pageMargins left="0.31496062992125984" right="0.31496062992125984" top="0.55118110236220474" bottom="0.35433070866141736" header="0.31496062992125984" footer="0.31496062992125984"/>
  <pageSetup paperSize="9" scale="5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9"/>
  <sheetViews>
    <sheetView view="pageBreakPreview" zoomScaleNormal="85" zoomScaleSheetLayoutView="100" workbookViewId="0">
      <selection activeCell="D12" sqref="D12"/>
    </sheetView>
  </sheetViews>
  <sheetFormatPr defaultRowHeight="13.2" x14ac:dyDescent="0.2"/>
  <cols>
    <col min="1" max="1" width="20.33203125" customWidth="1"/>
    <col min="2" max="3" width="3.33203125" bestFit="1" customWidth="1"/>
    <col min="4" max="4" width="20.33203125" customWidth="1"/>
    <col min="5" max="5" width="5.21875" bestFit="1" customWidth="1"/>
    <col min="6" max="6" width="3.77734375" bestFit="1" customWidth="1"/>
    <col min="7" max="7" width="20.33203125" customWidth="1"/>
    <col min="8" max="8" width="3.33203125" bestFit="1" customWidth="1"/>
    <col min="9" max="9" width="7.109375" bestFit="1" customWidth="1"/>
    <col min="10" max="10" width="6.44140625" bestFit="1" customWidth="1"/>
    <col min="11" max="11" width="20.33203125" customWidth="1"/>
    <col min="12" max="12" width="3.33203125" bestFit="1" customWidth="1"/>
  </cols>
  <sheetData>
    <row r="1" spans="1:17" ht="21" x14ac:dyDescent="0.2">
      <c r="A1" s="215" t="s">
        <v>124</v>
      </c>
      <c r="B1" s="215"/>
      <c r="C1" s="215"/>
      <c r="D1" s="215"/>
      <c r="E1" s="215"/>
      <c r="F1" s="215"/>
      <c r="G1" s="215"/>
      <c r="H1" s="215"/>
      <c r="I1" s="215"/>
      <c r="J1" s="215"/>
      <c r="K1" s="215"/>
      <c r="L1" s="215"/>
    </row>
    <row r="2" spans="1:17" s="6" customFormat="1" x14ac:dyDescent="0.2">
      <c r="A2" s="7"/>
      <c r="B2" s="7"/>
      <c r="C2" s="7"/>
      <c r="D2" s="7"/>
      <c r="E2" s="7"/>
      <c r="F2" s="7"/>
      <c r="G2" s="7"/>
      <c r="H2" s="7"/>
      <c r="I2" s="7"/>
      <c r="J2" s="7"/>
      <c r="K2" s="7"/>
      <c r="L2" s="7"/>
    </row>
    <row r="3" spans="1:17" ht="21" x14ac:dyDescent="0.2">
      <c r="A3" s="24"/>
      <c r="B3" s="24"/>
      <c r="C3" s="24"/>
      <c r="D3" s="24"/>
      <c r="E3" s="24"/>
      <c r="F3" s="24"/>
      <c r="G3" s="8" t="s">
        <v>3</v>
      </c>
      <c r="H3" s="229" t="str">
        <f>総括表!B6</f>
        <v>東京都</v>
      </c>
      <c r="I3" s="229"/>
      <c r="J3" s="229"/>
      <c r="K3" s="229"/>
      <c r="L3" s="229"/>
    </row>
    <row r="4" spans="1:17" ht="21" x14ac:dyDescent="0.2">
      <c r="A4" s="24"/>
      <c r="B4" s="24"/>
      <c r="C4" s="24"/>
      <c r="D4" s="24"/>
      <c r="E4" s="24"/>
      <c r="F4" s="24"/>
      <c r="G4" s="8" t="s">
        <v>126</v>
      </c>
      <c r="H4" s="229" t="str">
        <f>総括表!C6</f>
        <v>都庁学園</v>
      </c>
      <c r="I4" s="229"/>
      <c r="J4" s="229"/>
      <c r="K4" s="229"/>
      <c r="L4" s="229"/>
    </row>
    <row r="5" spans="1:17" ht="21" x14ac:dyDescent="0.2">
      <c r="A5" s="24"/>
      <c r="B5" s="24"/>
      <c r="C5" s="24"/>
      <c r="D5" s="24"/>
      <c r="E5" s="24"/>
      <c r="F5" s="24"/>
      <c r="G5" s="8" t="s">
        <v>0</v>
      </c>
      <c r="H5" s="229" t="str">
        <f>総括表!D6</f>
        <v>都庁幼稚園</v>
      </c>
      <c r="I5" s="229"/>
      <c r="J5" s="229"/>
      <c r="K5" s="229"/>
      <c r="L5" s="229"/>
    </row>
    <row r="6" spans="1:17" ht="16.2" x14ac:dyDescent="0.2">
      <c r="A6" s="16"/>
      <c r="B6" s="16"/>
      <c r="C6" s="16"/>
      <c r="D6" s="16"/>
      <c r="E6" s="16"/>
      <c r="F6" s="16"/>
      <c r="G6" s="16"/>
      <c r="H6" s="16"/>
    </row>
    <row r="7" spans="1:17" ht="16.2" x14ac:dyDescent="0.2">
      <c r="A7" s="226" t="s">
        <v>110</v>
      </c>
      <c r="B7" s="226"/>
      <c r="C7" s="226"/>
      <c r="D7" s="226"/>
      <c r="E7" s="226"/>
      <c r="F7" s="226"/>
      <c r="G7" s="226"/>
      <c r="H7" s="226"/>
      <c r="I7" s="226"/>
      <c r="J7" s="226"/>
      <c r="K7" s="226"/>
      <c r="L7" s="226"/>
    </row>
    <row r="8" spans="1:17" ht="17.25" customHeight="1" x14ac:dyDescent="0.2">
      <c r="A8" s="218" t="s">
        <v>66</v>
      </c>
      <c r="B8" s="218"/>
      <c r="C8" s="218"/>
      <c r="D8" s="218"/>
      <c r="E8" s="218"/>
      <c r="F8" s="218"/>
      <c r="G8" s="218"/>
      <c r="H8" s="218"/>
      <c r="I8" s="218"/>
      <c r="J8" s="218"/>
      <c r="K8" s="218"/>
      <c r="L8" s="218"/>
    </row>
    <row r="9" spans="1:17" ht="17.25" customHeight="1" x14ac:dyDescent="0.2">
      <c r="A9" s="218" t="s">
        <v>65</v>
      </c>
      <c r="B9" s="218"/>
      <c r="C9" s="218"/>
      <c r="D9" s="218"/>
      <c r="E9" s="218"/>
      <c r="F9" s="218"/>
      <c r="G9" s="218"/>
      <c r="H9" s="218"/>
      <c r="I9" s="218"/>
      <c r="J9" s="218"/>
      <c r="K9" s="218"/>
      <c r="L9" s="218"/>
    </row>
    <row r="10" spans="1:17" ht="10.5" customHeight="1" x14ac:dyDescent="0.2">
      <c r="A10" s="77"/>
      <c r="B10" s="77"/>
      <c r="C10" s="77"/>
      <c r="D10" s="77"/>
      <c r="E10" s="77"/>
      <c r="F10" s="77"/>
      <c r="G10" s="77"/>
      <c r="H10" s="77"/>
      <c r="I10" s="77"/>
      <c r="J10" s="77"/>
      <c r="K10" s="77"/>
      <c r="L10" s="77"/>
    </row>
    <row r="11" spans="1:17" ht="27.75" customHeight="1" thickBot="1" x14ac:dyDescent="0.25">
      <c r="A11" s="19" t="s">
        <v>54</v>
      </c>
      <c r="B11" s="12"/>
      <c r="C11" s="12"/>
      <c r="D11" s="12" t="s">
        <v>49</v>
      </c>
      <c r="E11" s="12"/>
      <c r="F11" s="12"/>
      <c r="G11" s="22" t="s">
        <v>68</v>
      </c>
      <c r="H11" s="12"/>
      <c r="I11" s="19" t="s">
        <v>52</v>
      </c>
      <c r="J11" s="12"/>
      <c r="K11" s="219" t="s">
        <v>80</v>
      </c>
      <c r="L11" s="219"/>
    </row>
    <row r="12" spans="1:17" ht="27.75" customHeight="1" thickBot="1" x14ac:dyDescent="0.25">
      <c r="A12" s="178">
        <v>9</v>
      </c>
      <c r="B12" s="3" t="s">
        <v>50</v>
      </c>
      <c r="C12" s="20" t="s">
        <v>47</v>
      </c>
      <c r="D12" s="32">
        <v>9000</v>
      </c>
      <c r="E12" s="3" t="s">
        <v>39</v>
      </c>
      <c r="F12" s="20" t="s">
        <v>47</v>
      </c>
      <c r="G12" s="33">
        <f>1+K25</f>
        <v>1.2666666666666666</v>
      </c>
      <c r="H12" s="2" t="s">
        <v>47</v>
      </c>
      <c r="I12" s="34" t="s">
        <v>51</v>
      </c>
      <c r="J12" s="2" t="s">
        <v>48</v>
      </c>
      <c r="K12" s="35">
        <f>A12*D12*G12*3/4</f>
        <v>76950</v>
      </c>
      <c r="L12" s="31" t="s">
        <v>53</v>
      </c>
    </row>
    <row r="13" spans="1:17" s="30" customFormat="1" ht="9.75" customHeight="1" x14ac:dyDescent="0.2">
      <c r="A13" s="25"/>
      <c r="B13" s="25"/>
      <c r="C13" s="26"/>
      <c r="D13" s="25"/>
      <c r="E13" s="25"/>
      <c r="F13" s="26"/>
      <c r="G13" s="28"/>
      <c r="H13" s="27"/>
      <c r="I13" s="29"/>
      <c r="J13" s="27"/>
      <c r="K13" s="27"/>
      <c r="L13" s="27"/>
    </row>
    <row r="14" spans="1:17" s="30" customFormat="1" ht="27.75" customHeight="1" thickBot="1" x14ac:dyDescent="0.25">
      <c r="A14" s="228" t="s">
        <v>67</v>
      </c>
      <c r="B14" s="228"/>
      <c r="C14" s="80"/>
      <c r="D14" s="223" t="s">
        <v>85</v>
      </c>
      <c r="E14" s="223"/>
      <c r="G14" s="227" t="s">
        <v>86</v>
      </c>
      <c r="H14" s="227"/>
      <c r="I14" s="29"/>
      <c r="J14" s="27"/>
      <c r="K14" s="27"/>
      <c r="L14" s="27"/>
      <c r="P14" s="25"/>
      <c r="Q14" s="27"/>
    </row>
    <row r="15" spans="1:17" s="84" customFormat="1" ht="27.75" customHeight="1" thickBot="1" x14ac:dyDescent="0.25">
      <c r="A15" s="79">
        <f>K12</f>
        <v>76950</v>
      </c>
      <c r="B15" s="86" t="s">
        <v>53</v>
      </c>
      <c r="C15" s="87" t="s">
        <v>47</v>
      </c>
      <c r="D15" s="133">
        <f>10-総括表!F6-総括表!U6</f>
        <v>8</v>
      </c>
      <c r="E15" s="88" t="s">
        <v>56</v>
      </c>
      <c r="F15" s="59" t="s">
        <v>57</v>
      </c>
      <c r="G15" s="81">
        <f>ROUNDDOWN(A15*D15,-3)</f>
        <v>615000</v>
      </c>
      <c r="H15" s="89" t="s">
        <v>53</v>
      </c>
      <c r="I15" s="82"/>
      <c r="J15" s="83"/>
      <c r="K15" s="83"/>
      <c r="L15" s="83"/>
      <c r="P15" s="85"/>
      <c r="Q15" s="83"/>
    </row>
    <row r="16" spans="1:17" s="30" customFormat="1" ht="9.75" customHeight="1" x14ac:dyDescent="0.2">
      <c r="A16" s="25"/>
      <c r="B16" s="25"/>
      <c r="C16" s="26"/>
      <c r="D16" s="25"/>
      <c r="E16" s="25"/>
      <c r="F16" s="25"/>
      <c r="G16" s="27"/>
      <c r="H16" s="27"/>
      <c r="I16" s="29"/>
      <c r="J16" s="27"/>
      <c r="K16" s="27"/>
      <c r="L16" s="27"/>
      <c r="P16" s="25"/>
      <c r="Q16" s="27"/>
    </row>
    <row r="17" spans="1:12" ht="17.25" customHeight="1" x14ac:dyDescent="0.2">
      <c r="A17" s="220" t="s">
        <v>55</v>
      </c>
      <c r="B17" s="220"/>
      <c r="C17" s="220"/>
      <c r="D17" s="220"/>
      <c r="E17" s="220"/>
      <c r="F17" s="220"/>
      <c r="G17" s="220"/>
      <c r="H17" s="220"/>
      <c r="I17" s="220"/>
      <c r="J17" s="220"/>
      <c r="K17" s="220"/>
      <c r="L17" s="220"/>
    </row>
    <row r="18" spans="1:12" x14ac:dyDescent="0.2">
      <c r="A18" s="220" t="s">
        <v>78</v>
      </c>
      <c r="B18" s="220"/>
      <c r="C18" s="220"/>
      <c r="D18" s="220"/>
      <c r="E18" s="220"/>
      <c r="F18" s="220"/>
      <c r="G18" s="220"/>
      <c r="H18" s="220"/>
      <c r="I18" s="220"/>
      <c r="J18" s="220"/>
      <c r="K18" s="220"/>
      <c r="L18" s="220"/>
    </row>
    <row r="19" spans="1:12" x14ac:dyDescent="0.2">
      <c r="A19" s="220" t="s">
        <v>104</v>
      </c>
      <c r="B19" s="220"/>
      <c r="C19" s="220"/>
      <c r="D19" s="220"/>
      <c r="E19" s="220"/>
      <c r="F19" s="220"/>
      <c r="G19" s="220"/>
      <c r="H19" s="220"/>
      <c r="I19" s="220"/>
      <c r="J19" s="220"/>
      <c r="K19" s="220"/>
      <c r="L19" s="220"/>
    </row>
    <row r="20" spans="1:12" x14ac:dyDescent="0.2">
      <c r="A20" s="220" t="s">
        <v>87</v>
      </c>
      <c r="B20" s="220"/>
      <c r="C20" s="220"/>
      <c r="D20" s="220"/>
      <c r="E20" s="220"/>
      <c r="F20" s="220"/>
      <c r="G20" s="220"/>
      <c r="H20" s="220"/>
      <c r="I20" s="220"/>
      <c r="J20" s="220"/>
      <c r="K20" s="220"/>
      <c r="L20" s="220"/>
    </row>
    <row r="21" spans="1:12" x14ac:dyDescent="0.2">
      <c r="A21" s="130"/>
      <c r="B21" s="130"/>
      <c r="C21" s="130"/>
      <c r="D21" s="130"/>
      <c r="E21" s="130"/>
      <c r="F21" s="130"/>
      <c r="G21" s="130"/>
      <c r="H21" s="130"/>
      <c r="I21" s="130"/>
      <c r="J21" s="130"/>
      <c r="K21" s="130"/>
      <c r="L21" s="130"/>
    </row>
    <row r="22" spans="1:12" x14ac:dyDescent="0.2">
      <c r="A22" s="17"/>
      <c r="B22" s="17"/>
      <c r="C22" s="17"/>
      <c r="D22" s="17"/>
      <c r="E22" s="17"/>
      <c r="F22" s="17"/>
      <c r="G22" s="17"/>
      <c r="H22" s="17"/>
      <c r="I22" s="17"/>
      <c r="J22" s="17"/>
      <c r="K22" s="17"/>
      <c r="L22" s="17"/>
    </row>
    <row r="23" spans="1:12" ht="16.2" x14ac:dyDescent="0.2">
      <c r="A23" s="226" t="s">
        <v>79</v>
      </c>
      <c r="B23" s="226"/>
      <c r="C23" s="226"/>
      <c r="D23" s="226"/>
      <c r="E23" s="226"/>
      <c r="F23" s="226"/>
      <c r="G23" s="226"/>
      <c r="H23" s="226"/>
      <c r="I23" s="226"/>
      <c r="J23" s="226"/>
      <c r="K23" s="226"/>
      <c r="L23" s="226"/>
    </row>
    <row r="24" spans="1:12" ht="13.8" thickBot="1" x14ac:dyDescent="0.25">
      <c r="K24" s="2"/>
    </row>
    <row r="25" spans="1:12" ht="27.75" customHeight="1" x14ac:dyDescent="0.2">
      <c r="A25" s="222" t="s">
        <v>82</v>
      </c>
      <c r="B25" s="222"/>
      <c r="C25" s="222"/>
      <c r="D25" s="222"/>
      <c r="E25" s="222"/>
      <c r="F25" s="221" t="s">
        <v>57</v>
      </c>
      <c r="G25" s="216">
        <v>40000000</v>
      </c>
      <c r="H25" s="216"/>
      <c r="I25" s="23" t="s">
        <v>39</v>
      </c>
      <c r="J25" s="221" t="s">
        <v>57</v>
      </c>
      <c r="K25" s="224">
        <f>G25/G26</f>
        <v>0.26666666666666666</v>
      </c>
    </row>
    <row r="26" spans="1:12" ht="27.75" customHeight="1" thickBot="1" x14ac:dyDescent="0.25">
      <c r="A26" s="223" t="s">
        <v>83</v>
      </c>
      <c r="B26" s="223"/>
      <c r="C26" s="223"/>
      <c r="D26" s="223"/>
      <c r="E26" s="223"/>
      <c r="F26" s="221"/>
      <c r="G26" s="217">
        <v>150000000</v>
      </c>
      <c r="H26" s="217"/>
      <c r="I26" s="14" t="s">
        <v>39</v>
      </c>
      <c r="J26" s="221"/>
      <c r="K26" s="225"/>
    </row>
    <row r="27" spans="1:12" x14ac:dyDescent="0.2">
      <c r="H27" s="21"/>
      <c r="I27" s="21"/>
      <c r="J27" s="21"/>
      <c r="K27" s="21"/>
    </row>
    <row r="28" spans="1:12" x14ac:dyDescent="0.2">
      <c r="K28" s="2"/>
    </row>
    <row r="29" spans="1:12" x14ac:dyDescent="0.2">
      <c r="A29" s="220"/>
      <c r="B29" s="220"/>
      <c r="C29" s="220"/>
      <c r="D29" s="220"/>
      <c r="E29" s="220"/>
      <c r="F29" s="220"/>
      <c r="G29" s="220"/>
      <c r="H29" s="220"/>
      <c r="I29" s="220"/>
      <c r="J29" s="220"/>
      <c r="K29" s="220"/>
      <c r="L29" s="220"/>
    </row>
  </sheetData>
  <sheetProtection password="E652" sheet="1" objects="1" scenarios="1"/>
  <mergeCells count="24">
    <mergeCell ref="A14:B14"/>
    <mergeCell ref="D14:E14"/>
    <mergeCell ref="A29:L29"/>
    <mergeCell ref="H3:L3"/>
    <mergeCell ref="H4:L4"/>
    <mergeCell ref="H5:L5"/>
    <mergeCell ref="A7:L7"/>
    <mergeCell ref="A18:L18"/>
    <mergeCell ref="A1:L1"/>
    <mergeCell ref="G25:H25"/>
    <mergeCell ref="G26:H26"/>
    <mergeCell ref="A8:L8"/>
    <mergeCell ref="K11:L11"/>
    <mergeCell ref="A19:L19"/>
    <mergeCell ref="A9:L9"/>
    <mergeCell ref="F25:F26"/>
    <mergeCell ref="A25:E25"/>
    <mergeCell ref="A26:E26"/>
    <mergeCell ref="J25:J26"/>
    <mergeCell ref="K25:K26"/>
    <mergeCell ref="A17:L17"/>
    <mergeCell ref="A20:L20"/>
    <mergeCell ref="A23:L23"/>
    <mergeCell ref="G14:H14"/>
  </mergeCells>
  <phoneticPr fontId="1"/>
  <dataValidations count="1">
    <dataValidation type="list" allowBlank="1" showInputMessage="1" showErrorMessage="1" sqref="P14:P16 F16">
      <formula1>"　,1,2,3,4,5,6,7,8"</formula1>
    </dataValidation>
  </dataValidations>
  <printOptions horizontalCentered="1"/>
  <pageMargins left="0.70866141732283472" right="0.70866141732283472" top="0.74803149606299213" bottom="0.55118110236220474"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F137"/>
  <sheetViews>
    <sheetView view="pageBreakPreview" zoomScale="70" zoomScaleNormal="100" zoomScaleSheetLayoutView="70" workbookViewId="0">
      <pane xSplit="2" ySplit="11" topLeftCell="C12" activePane="bottomRight" state="frozen"/>
      <selection pane="topRight" activeCell="C1" sqref="C1"/>
      <selection pane="bottomLeft" activeCell="A12" sqref="A12"/>
      <selection pane="bottomRight" activeCell="N4" sqref="N4"/>
    </sheetView>
  </sheetViews>
  <sheetFormatPr defaultColWidth="9" defaultRowHeight="13.2" x14ac:dyDescent="0.2"/>
  <cols>
    <col min="1" max="1" width="4.44140625" style="30" bestFit="1" customWidth="1"/>
    <col min="2" max="2" width="16.109375" style="43" customWidth="1"/>
    <col min="3" max="3" width="9" style="43" bestFit="1" customWidth="1"/>
    <col min="4" max="4" width="7.109375" style="30" bestFit="1" customWidth="1"/>
    <col min="5" max="5" width="7.109375" style="30" customWidth="1"/>
    <col min="6" max="6" width="10.88671875" style="30" customWidth="1"/>
    <col min="7" max="8" width="10.88671875" style="14" customWidth="1"/>
    <col min="9" max="9" width="6.88671875" style="47" bestFit="1" customWidth="1"/>
    <col min="10" max="10" width="12.109375" style="47" customWidth="1"/>
    <col min="11" max="13" width="10.88671875" style="14" customWidth="1"/>
    <col min="14" max="14" width="10" style="14" customWidth="1"/>
    <col min="15" max="15" width="6.88671875" style="47" bestFit="1" customWidth="1"/>
    <col min="16" max="17" width="10.88671875" style="47" customWidth="1"/>
    <col min="18" max="18" width="6.88671875" style="47" bestFit="1" customWidth="1"/>
    <col min="19" max="23" width="10.88671875" style="47" customWidth="1"/>
    <col min="24" max="24" width="6.88671875" style="47" bestFit="1" customWidth="1"/>
    <col min="25" max="26" width="10.88671875" style="47" customWidth="1"/>
    <col min="27" max="27" width="6.88671875" style="47" bestFit="1" customWidth="1"/>
    <col min="28" max="32" width="10.88671875" style="47" customWidth="1"/>
    <col min="33" max="33" width="6.88671875" style="47" bestFit="1" customWidth="1"/>
    <col min="34" max="35" width="10.88671875" style="14" customWidth="1"/>
    <col min="36" max="36" width="6.88671875" style="47" bestFit="1" customWidth="1"/>
    <col min="37" max="37" width="10.88671875" style="47" customWidth="1"/>
    <col min="38" max="41" width="10.88671875" style="14" customWidth="1"/>
    <col min="42" max="42" width="6.88671875" style="47" bestFit="1" customWidth="1"/>
    <col min="43" max="44" width="10.88671875" style="47" customWidth="1"/>
    <col min="45" max="45" width="6.88671875" style="47" bestFit="1" customWidth="1"/>
    <col min="46" max="50" width="10.88671875" style="47" customWidth="1"/>
    <col min="51" max="51" width="6.88671875" style="47" bestFit="1" customWidth="1"/>
    <col min="52" max="53" width="10.88671875" style="47" customWidth="1"/>
    <col min="54" max="54" width="6.88671875" style="47" bestFit="1" customWidth="1"/>
    <col min="55" max="59" width="10.88671875" style="47" customWidth="1"/>
    <col min="60" max="60" width="6.88671875" style="47" bestFit="1" customWidth="1"/>
    <col min="61" max="62" width="10.88671875" style="14" customWidth="1"/>
    <col min="63" max="63" width="6.88671875" style="47" bestFit="1" customWidth="1"/>
    <col min="64" max="64" width="10.88671875" style="47" customWidth="1"/>
    <col min="65" max="68" width="10.88671875" style="14" customWidth="1"/>
    <col min="69" max="69" width="6.88671875" style="47" bestFit="1" customWidth="1"/>
    <col min="70" max="71" width="10.88671875" style="47" customWidth="1"/>
    <col min="72" max="72" width="6.88671875" style="47" bestFit="1" customWidth="1"/>
    <col min="73" max="77" width="10.88671875" style="47" customWidth="1"/>
    <col min="78" max="78" width="6.88671875" style="47" bestFit="1" customWidth="1"/>
    <col min="79" max="79" width="1.88671875" style="47" customWidth="1"/>
    <col min="80" max="80" width="20.6640625" style="120" customWidth="1"/>
    <col min="81" max="81" width="7.109375" style="30" customWidth="1"/>
    <col min="82" max="82" width="11" style="30" bestFit="1" customWidth="1"/>
    <col min="83" max="83" width="9" style="30"/>
    <col min="84" max="84" width="12.6640625" style="30" bestFit="1" customWidth="1"/>
    <col min="85" max="16384" width="9" style="30"/>
  </cols>
  <sheetData>
    <row r="1" spans="1:84" ht="19.2" x14ac:dyDescent="0.2">
      <c r="A1" s="230" t="s">
        <v>74</v>
      </c>
      <c r="B1" s="230"/>
      <c r="C1" s="230"/>
      <c r="D1" s="230"/>
      <c r="E1" s="230"/>
      <c r="F1" s="230"/>
      <c r="G1" s="230"/>
      <c r="H1" s="230"/>
      <c r="I1" s="230"/>
      <c r="J1" s="230"/>
      <c r="K1" s="230"/>
      <c r="L1" s="230"/>
      <c r="M1" s="230"/>
      <c r="N1" s="230"/>
      <c r="O1" s="230"/>
      <c r="AH1" s="47"/>
      <c r="AI1" s="47"/>
      <c r="AL1" s="47"/>
      <c r="AM1" s="47"/>
      <c r="AN1" s="47"/>
      <c r="AO1" s="47"/>
      <c r="BI1" s="47"/>
      <c r="BJ1" s="47"/>
      <c r="BM1" s="47"/>
      <c r="BN1" s="47"/>
      <c r="BO1" s="47"/>
      <c r="BP1" s="47"/>
    </row>
    <row r="2" spans="1:84" ht="12" customHeight="1" x14ac:dyDescent="0.2">
      <c r="A2" s="231"/>
      <c r="B2" s="231"/>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154"/>
      <c r="AI2" s="154"/>
      <c r="AJ2" s="154"/>
      <c r="AK2" s="154"/>
      <c r="AL2" s="154"/>
      <c r="AM2" s="154"/>
      <c r="AN2" s="154"/>
      <c r="AO2" s="154"/>
      <c r="AP2" s="154"/>
      <c r="AQ2" s="231"/>
      <c r="AR2" s="231"/>
      <c r="AS2" s="231"/>
      <c r="AT2" s="231"/>
      <c r="AU2" s="231"/>
      <c r="AV2" s="231"/>
      <c r="AW2" s="231"/>
      <c r="AX2" s="231"/>
      <c r="AY2" s="231"/>
      <c r="AZ2" s="231"/>
      <c r="BA2" s="231"/>
      <c r="BB2" s="231"/>
      <c r="BC2" s="231"/>
      <c r="BD2" s="231"/>
      <c r="BE2" s="231"/>
      <c r="BF2" s="231"/>
      <c r="BG2" s="231"/>
      <c r="BH2" s="231"/>
      <c r="BI2" s="154"/>
      <c r="BJ2" s="154"/>
      <c r="BK2" s="154"/>
      <c r="BL2" s="154"/>
      <c r="BM2" s="154"/>
      <c r="BN2" s="154"/>
      <c r="BO2" s="154"/>
      <c r="BP2" s="154"/>
      <c r="BQ2" s="154"/>
      <c r="BR2" s="231"/>
      <c r="BS2" s="231"/>
      <c r="BT2" s="231"/>
      <c r="BU2" s="231"/>
      <c r="BV2" s="231"/>
      <c r="BW2" s="231"/>
      <c r="BX2" s="231"/>
      <c r="BY2" s="231"/>
      <c r="BZ2" s="231"/>
      <c r="CA2" s="37"/>
      <c r="CB2" s="121"/>
    </row>
    <row r="3" spans="1:84" s="42" customFormat="1" ht="7.5" customHeight="1" x14ac:dyDescent="0.2">
      <c r="A3" s="38"/>
      <c r="B3" s="39"/>
      <c r="C3" s="39"/>
      <c r="D3" s="38"/>
      <c r="E3" s="38"/>
      <c r="F3" s="38"/>
      <c r="G3" s="40"/>
      <c r="H3" s="40"/>
      <c r="I3" s="41"/>
      <c r="J3" s="41"/>
      <c r="K3" s="40"/>
      <c r="L3" s="40"/>
      <c r="M3" s="40"/>
      <c r="N3" s="40"/>
      <c r="O3" s="41"/>
      <c r="P3" s="41"/>
      <c r="Q3" s="41"/>
      <c r="R3" s="41"/>
      <c r="S3" s="41"/>
      <c r="T3" s="41"/>
      <c r="U3" s="41"/>
      <c r="V3" s="41"/>
      <c r="W3" s="41"/>
      <c r="X3" s="41"/>
      <c r="Y3" s="41"/>
      <c r="Z3" s="41"/>
      <c r="AA3" s="41"/>
      <c r="AB3" s="41"/>
      <c r="AC3" s="41"/>
      <c r="AD3" s="41"/>
      <c r="AE3" s="41"/>
      <c r="AF3" s="41"/>
      <c r="AG3" s="41"/>
      <c r="AH3" s="40"/>
      <c r="AI3" s="40"/>
      <c r="AJ3" s="41"/>
      <c r="AK3" s="41"/>
      <c r="AL3" s="40"/>
      <c r="AM3" s="40"/>
      <c r="AN3" s="40"/>
      <c r="AO3" s="40"/>
      <c r="AP3" s="41"/>
      <c r="AQ3" s="41"/>
      <c r="AR3" s="41"/>
      <c r="AS3" s="41"/>
      <c r="AT3" s="41"/>
      <c r="AU3" s="41"/>
      <c r="AV3" s="41"/>
      <c r="AW3" s="41"/>
      <c r="AX3" s="41"/>
      <c r="AY3" s="41"/>
      <c r="AZ3" s="41"/>
      <c r="BA3" s="41"/>
      <c r="BB3" s="41"/>
      <c r="BC3" s="41"/>
      <c r="BD3" s="41"/>
      <c r="BE3" s="41"/>
      <c r="BF3" s="41"/>
      <c r="BG3" s="41"/>
      <c r="BH3" s="41"/>
      <c r="BI3" s="40"/>
      <c r="BJ3" s="40"/>
      <c r="BK3" s="41"/>
      <c r="BL3" s="41"/>
      <c r="BM3" s="40"/>
      <c r="BN3" s="40"/>
      <c r="BO3" s="40"/>
      <c r="BP3" s="40"/>
      <c r="BQ3" s="41"/>
      <c r="BR3" s="41"/>
      <c r="BS3" s="41"/>
      <c r="BT3" s="41"/>
      <c r="BU3" s="41"/>
      <c r="BV3" s="41"/>
      <c r="BW3" s="41"/>
      <c r="BX3" s="41"/>
      <c r="BY3" s="41"/>
      <c r="BZ3" s="41"/>
      <c r="CA3" s="41"/>
      <c r="CB3" s="122"/>
    </row>
    <row r="4" spans="1:84" s="43" customFormat="1" ht="20.25" customHeight="1" x14ac:dyDescent="0.2">
      <c r="B4" s="73" t="s">
        <v>0</v>
      </c>
      <c r="C4" s="259" t="str">
        <f>総括表!D6</f>
        <v>都庁幼稚園</v>
      </c>
      <c r="D4" s="259"/>
      <c r="E4" s="259"/>
      <c r="F4" s="118"/>
      <c r="G4" s="119"/>
      <c r="J4" s="44"/>
      <c r="K4" s="44"/>
      <c r="L4" s="44"/>
      <c r="M4" s="44"/>
      <c r="N4" s="44"/>
      <c r="O4" s="44"/>
      <c r="P4" s="44"/>
      <c r="Q4" s="44"/>
      <c r="R4" s="44"/>
      <c r="S4" s="44"/>
      <c r="T4" s="44"/>
      <c r="U4" s="44"/>
      <c r="V4" s="44"/>
      <c r="W4" s="44"/>
      <c r="X4" s="44"/>
      <c r="Y4" s="44"/>
      <c r="Z4" s="44"/>
      <c r="AA4" s="44"/>
      <c r="AB4" s="44"/>
      <c r="AC4" s="44"/>
      <c r="AD4" s="44"/>
      <c r="AE4" s="44"/>
      <c r="AF4" s="44"/>
      <c r="AG4" s="44"/>
      <c r="AH4" s="119"/>
      <c r="AK4" s="44"/>
      <c r="AL4" s="44"/>
      <c r="AM4" s="44"/>
      <c r="AN4" s="44"/>
      <c r="AO4" s="44"/>
      <c r="AP4" s="44"/>
      <c r="AQ4" s="44"/>
      <c r="AR4" s="44"/>
      <c r="AS4" s="44"/>
      <c r="AT4" s="44"/>
      <c r="AU4" s="44"/>
      <c r="AV4" s="44"/>
      <c r="AW4" s="44"/>
      <c r="AX4" s="44"/>
      <c r="AY4" s="44"/>
      <c r="AZ4" s="44"/>
      <c r="BA4" s="44"/>
      <c r="BB4" s="44"/>
      <c r="BC4" s="44"/>
      <c r="BD4" s="44"/>
      <c r="BE4" s="44"/>
      <c r="BF4" s="44"/>
      <c r="BG4" s="44"/>
      <c r="BH4" s="44"/>
      <c r="BI4" s="119"/>
      <c r="BL4" s="44"/>
      <c r="BM4" s="44"/>
      <c r="BN4" s="44"/>
      <c r="BO4" s="44"/>
      <c r="BP4" s="44"/>
      <c r="BQ4" s="44"/>
      <c r="BR4" s="44"/>
      <c r="BS4" s="44"/>
      <c r="BT4" s="44"/>
      <c r="BU4" s="44"/>
      <c r="BV4" s="44"/>
      <c r="BW4" s="44"/>
      <c r="BX4" s="44"/>
      <c r="BY4" s="44"/>
      <c r="BZ4" s="44"/>
      <c r="CB4" s="123"/>
    </row>
    <row r="5" spans="1:84" ht="7.5" customHeight="1" x14ac:dyDescent="0.2">
      <c r="H5" s="13"/>
      <c r="I5" s="45"/>
      <c r="J5" s="45"/>
      <c r="K5" s="13"/>
      <c r="L5" s="13"/>
      <c r="M5" s="13"/>
      <c r="N5" s="13"/>
      <c r="O5" s="45"/>
      <c r="P5" s="45"/>
      <c r="Q5" s="45"/>
      <c r="R5" s="45"/>
      <c r="S5" s="45"/>
      <c r="T5" s="45"/>
      <c r="U5" s="45"/>
      <c r="V5" s="45"/>
      <c r="W5" s="45"/>
      <c r="X5" s="45"/>
      <c r="Y5" s="45"/>
      <c r="Z5" s="45"/>
      <c r="AA5" s="45"/>
      <c r="AB5" s="45"/>
      <c r="AC5" s="45"/>
      <c r="AD5" s="45"/>
      <c r="AE5" s="45"/>
      <c r="AF5" s="45"/>
      <c r="AG5" s="45"/>
      <c r="AI5" s="13"/>
      <c r="AJ5" s="45"/>
      <c r="AK5" s="45"/>
      <c r="AL5" s="13"/>
      <c r="AM5" s="13"/>
      <c r="AN5" s="13"/>
      <c r="AO5" s="13"/>
      <c r="AP5" s="45"/>
      <c r="AQ5" s="45"/>
      <c r="AR5" s="45"/>
      <c r="AS5" s="45"/>
      <c r="AT5" s="45"/>
      <c r="AU5" s="45"/>
      <c r="AV5" s="45"/>
      <c r="AW5" s="45"/>
      <c r="AX5" s="45"/>
      <c r="AY5" s="45"/>
      <c r="AZ5" s="45"/>
      <c r="BA5" s="45"/>
      <c r="BB5" s="45"/>
      <c r="BC5" s="45"/>
      <c r="BD5" s="45"/>
      <c r="BE5" s="45"/>
      <c r="BF5" s="45"/>
      <c r="BG5" s="45"/>
      <c r="BH5" s="45"/>
      <c r="BJ5" s="13"/>
      <c r="BK5" s="45"/>
      <c r="BL5" s="45"/>
      <c r="BM5" s="13"/>
      <c r="BN5" s="13"/>
      <c r="BO5" s="13"/>
      <c r="BP5" s="13"/>
      <c r="BQ5" s="45"/>
      <c r="BR5" s="45"/>
      <c r="BS5" s="45"/>
      <c r="BT5" s="45"/>
      <c r="BU5" s="45"/>
      <c r="BV5" s="45"/>
      <c r="BW5" s="45"/>
      <c r="BX5" s="45"/>
      <c r="BY5" s="45"/>
      <c r="BZ5" s="45"/>
      <c r="CA5" s="45"/>
      <c r="CB5" s="124"/>
    </row>
    <row r="6" spans="1:84" ht="17.25" customHeight="1" thickBot="1" x14ac:dyDescent="0.25">
      <c r="B6" s="46"/>
      <c r="N6" s="235" t="s">
        <v>69</v>
      </c>
      <c r="O6" s="235"/>
      <c r="P6" s="102"/>
      <c r="Q6" s="102"/>
      <c r="R6" s="102"/>
      <c r="S6" s="102"/>
      <c r="T6" s="102"/>
      <c r="U6" s="102"/>
      <c r="V6" s="102"/>
      <c r="W6" s="235" t="s">
        <v>69</v>
      </c>
      <c r="X6" s="235"/>
      <c r="Y6" s="102"/>
      <c r="Z6" s="102"/>
      <c r="AA6" s="102"/>
      <c r="AB6" s="102"/>
      <c r="AC6" s="102"/>
      <c r="AD6" s="102"/>
      <c r="AE6" s="102"/>
      <c r="AF6" s="235" t="s">
        <v>69</v>
      </c>
      <c r="AG6" s="235"/>
      <c r="AO6" s="235" t="s">
        <v>69</v>
      </c>
      <c r="AP6" s="235"/>
      <c r="AQ6" s="102"/>
      <c r="AR6" s="102"/>
      <c r="AS6" s="102"/>
      <c r="AT6" s="102"/>
      <c r="AU6" s="102"/>
      <c r="AV6" s="102"/>
      <c r="AW6" s="102"/>
      <c r="AX6" s="235" t="s">
        <v>69</v>
      </c>
      <c r="AY6" s="235"/>
      <c r="AZ6" s="102"/>
      <c r="BA6" s="102"/>
      <c r="BB6" s="102"/>
      <c r="BC6" s="102"/>
      <c r="BD6" s="102"/>
      <c r="BE6" s="102"/>
      <c r="BF6" s="102"/>
      <c r="BG6" s="235" t="s">
        <v>69</v>
      </c>
      <c r="BH6" s="235"/>
      <c r="BP6" s="235" t="s">
        <v>69</v>
      </c>
      <c r="BQ6" s="235"/>
      <c r="BR6" s="102"/>
      <c r="BS6" s="102"/>
      <c r="BT6" s="102"/>
      <c r="BU6" s="102"/>
      <c r="BV6" s="102"/>
      <c r="BW6" s="102"/>
      <c r="BX6" s="102"/>
      <c r="BY6" s="235" t="s">
        <v>69</v>
      </c>
      <c r="BZ6" s="235"/>
      <c r="CA6" s="102"/>
      <c r="CB6" s="125"/>
    </row>
    <row r="7" spans="1:84" s="42" customFormat="1" ht="16.5" customHeight="1" x14ac:dyDescent="0.2">
      <c r="A7" s="272" t="s">
        <v>1</v>
      </c>
      <c r="B7" s="270" t="s">
        <v>37</v>
      </c>
      <c r="C7" s="268" t="s">
        <v>24</v>
      </c>
      <c r="D7" s="268" t="s">
        <v>81</v>
      </c>
      <c r="E7" s="268" t="s">
        <v>25</v>
      </c>
      <c r="F7" s="257" t="s">
        <v>22</v>
      </c>
      <c r="G7" s="236" t="s">
        <v>34</v>
      </c>
      <c r="H7" s="237"/>
      <c r="I7" s="237"/>
      <c r="J7" s="237"/>
      <c r="K7" s="237"/>
      <c r="L7" s="237"/>
      <c r="M7" s="237"/>
      <c r="N7" s="237"/>
      <c r="O7" s="238"/>
      <c r="P7" s="236" t="s">
        <v>72</v>
      </c>
      <c r="Q7" s="237"/>
      <c r="R7" s="237"/>
      <c r="S7" s="237"/>
      <c r="T7" s="237"/>
      <c r="U7" s="237"/>
      <c r="V7" s="237"/>
      <c r="W7" s="237"/>
      <c r="X7" s="238"/>
      <c r="Y7" s="236" t="s">
        <v>73</v>
      </c>
      <c r="Z7" s="237"/>
      <c r="AA7" s="237"/>
      <c r="AB7" s="237"/>
      <c r="AC7" s="237"/>
      <c r="AD7" s="237"/>
      <c r="AE7" s="237"/>
      <c r="AF7" s="237"/>
      <c r="AG7" s="238"/>
      <c r="AH7" s="236" t="s">
        <v>144</v>
      </c>
      <c r="AI7" s="237"/>
      <c r="AJ7" s="237"/>
      <c r="AK7" s="237"/>
      <c r="AL7" s="237"/>
      <c r="AM7" s="237"/>
      <c r="AN7" s="237"/>
      <c r="AO7" s="237"/>
      <c r="AP7" s="238"/>
      <c r="AQ7" s="236" t="s">
        <v>143</v>
      </c>
      <c r="AR7" s="237"/>
      <c r="AS7" s="237"/>
      <c r="AT7" s="237"/>
      <c r="AU7" s="237"/>
      <c r="AV7" s="237"/>
      <c r="AW7" s="237"/>
      <c r="AX7" s="237"/>
      <c r="AY7" s="238"/>
      <c r="AZ7" s="236" t="s">
        <v>142</v>
      </c>
      <c r="BA7" s="237"/>
      <c r="BB7" s="237"/>
      <c r="BC7" s="237"/>
      <c r="BD7" s="237"/>
      <c r="BE7" s="237"/>
      <c r="BF7" s="237"/>
      <c r="BG7" s="237"/>
      <c r="BH7" s="238"/>
      <c r="BI7" s="236" t="s">
        <v>141</v>
      </c>
      <c r="BJ7" s="237"/>
      <c r="BK7" s="237"/>
      <c r="BL7" s="237"/>
      <c r="BM7" s="237"/>
      <c r="BN7" s="237"/>
      <c r="BO7" s="237"/>
      <c r="BP7" s="237"/>
      <c r="BQ7" s="238"/>
      <c r="BR7" s="236" t="s">
        <v>140</v>
      </c>
      <c r="BS7" s="237"/>
      <c r="BT7" s="237"/>
      <c r="BU7" s="237"/>
      <c r="BV7" s="237"/>
      <c r="BW7" s="237"/>
      <c r="BX7" s="237"/>
      <c r="BY7" s="237"/>
      <c r="BZ7" s="238"/>
      <c r="CA7" s="103"/>
      <c r="CB7" s="232" t="s">
        <v>77</v>
      </c>
      <c r="CD7" s="275" t="s">
        <v>59</v>
      </c>
      <c r="CE7" s="274" t="s">
        <v>26</v>
      </c>
      <c r="CF7" s="274"/>
    </row>
    <row r="8" spans="1:84" s="42" customFormat="1" ht="16.5" customHeight="1" x14ac:dyDescent="0.2">
      <c r="A8" s="273"/>
      <c r="B8" s="271"/>
      <c r="C8" s="269"/>
      <c r="D8" s="269"/>
      <c r="E8" s="269"/>
      <c r="F8" s="258"/>
      <c r="G8" s="239" t="s">
        <v>62</v>
      </c>
      <c r="H8" s="240"/>
      <c r="I8" s="240"/>
      <c r="J8" s="241"/>
      <c r="K8" s="242" t="s">
        <v>63</v>
      </c>
      <c r="L8" s="240"/>
      <c r="M8" s="240"/>
      <c r="N8" s="240"/>
      <c r="O8" s="243"/>
      <c r="P8" s="239" t="s">
        <v>62</v>
      </c>
      <c r="Q8" s="240"/>
      <c r="R8" s="240"/>
      <c r="S8" s="241"/>
      <c r="T8" s="242" t="s">
        <v>63</v>
      </c>
      <c r="U8" s="240"/>
      <c r="V8" s="240"/>
      <c r="W8" s="240"/>
      <c r="X8" s="243"/>
      <c r="Y8" s="239" t="s">
        <v>62</v>
      </c>
      <c r="Z8" s="240"/>
      <c r="AA8" s="240"/>
      <c r="AB8" s="241"/>
      <c r="AC8" s="242" t="s">
        <v>63</v>
      </c>
      <c r="AD8" s="240"/>
      <c r="AE8" s="240"/>
      <c r="AF8" s="240"/>
      <c r="AG8" s="243"/>
      <c r="AH8" s="239" t="s">
        <v>62</v>
      </c>
      <c r="AI8" s="240"/>
      <c r="AJ8" s="240"/>
      <c r="AK8" s="241"/>
      <c r="AL8" s="242" t="s">
        <v>63</v>
      </c>
      <c r="AM8" s="240"/>
      <c r="AN8" s="240"/>
      <c r="AO8" s="240"/>
      <c r="AP8" s="243"/>
      <c r="AQ8" s="239" t="s">
        <v>62</v>
      </c>
      <c r="AR8" s="240"/>
      <c r="AS8" s="240"/>
      <c r="AT8" s="241"/>
      <c r="AU8" s="242" t="s">
        <v>63</v>
      </c>
      <c r="AV8" s="240"/>
      <c r="AW8" s="240"/>
      <c r="AX8" s="240"/>
      <c r="AY8" s="243"/>
      <c r="AZ8" s="239" t="s">
        <v>62</v>
      </c>
      <c r="BA8" s="240"/>
      <c r="BB8" s="240"/>
      <c r="BC8" s="241"/>
      <c r="BD8" s="242" t="s">
        <v>63</v>
      </c>
      <c r="BE8" s="240"/>
      <c r="BF8" s="240"/>
      <c r="BG8" s="240"/>
      <c r="BH8" s="243"/>
      <c r="BI8" s="239" t="s">
        <v>62</v>
      </c>
      <c r="BJ8" s="240"/>
      <c r="BK8" s="240"/>
      <c r="BL8" s="241"/>
      <c r="BM8" s="242" t="s">
        <v>63</v>
      </c>
      <c r="BN8" s="240"/>
      <c r="BO8" s="240"/>
      <c r="BP8" s="240"/>
      <c r="BQ8" s="243"/>
      <c r="BR8" s="239" t="s">
        <v>62</v>
      </c>
      <c r="BS8" s="240"/>
      <c r="BT8" s="240"/>
      <c r="BU8" s="241"/>
      <c r="BV8" s="242" t="s">
        <v>63</v>
      </c>
      <c r="BW8" s="240"/>
      <c r="BX8" s="240"/>
      <c r="BY8" s="240"/>
      <c r="BZ8" s="243"/>
      <c r="CA8" s="104"/>
      <c r="CB8" s="233"/>
      <c r="CD8" s="276"/>
      <c r="CE8" s="274"/>
      <c r="CF8" s="274"/>
    </row>
    <row r="9" spans="1:84" s="42" customFormat="1" ht="20.25" customHeight="1" x14ac:dyDescent="0.2">
      <c r="A9" s="273"/>
      <c r="B9" s="271"/>
      <c r="C9" s="269"/>
      <c r="D9" s="269"/>
      <c r="E9" s="269"/>
      <c r="F9" s="258"/>
      <c r="G9" s="48"/>
      <c r="H9" s="244" t="s">
        <v>23</v>
      </c>
      <c r="I9" s="246" t="s">
        <v>2</v>
      </c>
      <c r="J9" s="248" t="s">
        <v>60</v>
      </c>
      <c r="K9" s="49"/>
      <c r="L9" s="250" t="s">
        <v>23</v>
      </c>
      <c r="M9" s="250" t="s">
        <v>147</v>
      </c>
      <c r="N9" s="253" t="s">
        <v>60</v>
      </c>
      <c r="O9" s="255" t="s">
        <v>2</v>
      </c>
      <c r="P9" s="48"/>
      <c r="Q9" s="244" t="s">
        <v>23</v>
      </c>
      <c r="R9" s="246" t="s">
        <v>2</v>
      </c>
      <c r="S9" s="248" t="s">
        <v>60</v>
      </c>
      <c r="T9" s="49"/>
      <c r="U9" s="250" t="s">
        <v>23</v>
      </c>
      <c r="V9" s="250" t="s">
        <v>148</v>
      </c>
      <c r="W9" s="253" t="s">
        <v>60</v>
      </c>
      <c r="X9" s="255" t="s">
        <v>2</v>
      </c>
      <c r="Y9" s="48"/>
      <c r="Z9" s="244" t="s">
        <v>23</v>
      </c>
      <c r="AA9" s="246" t="s">
        <v>2</v>
      </c>
      <c r="AB9" s="248" t="s">
        <v>60</v>
      </c>
      <c r="AC9" s="49"/>
      <c r="AD9" s="250" t="s">
        <v>23</v>
      </c>
      <c r="AE9" s="250" t="s">
        <v>148</v>
      </c>
      <c r="AF9" s="253" t="s">
        <v>60</v>
      </c>
      <c r="AG9" s="255" t="s">
        <v>2</v>
      </c>
      <c r="AH9" s="48"/>
      <c r="AI9" s="244" t="s">
        <v>23</v>
      </c>
      <c r="AJ9" s="246" t="s">
        <v>2</v>
      </c>
      <c r="AK9" s="248" t="s">
        <v>60</v>
      </c>
      <c r="AL9" s="49"/>
      <c r="AM9" s="250" t="s">
        <v>23</v>
      </c>
      <c r="AN9" s="250" t="s">
        <v>148</v>
      </c>
      <c r="AO9" s="253" t="s">
        <v>60</v>
      </c>
      <c r="AP9" s="255" t="s">
        <v>2</v>
      </c>
      <c r="AQ9" s="48"/>
      <c r="AR9" s="244" t="s">
        <v>23</v>
      </c>
      <c r="AS9" s="246" t="s">
        <v>2</v>
      </c>
      <c r="AT9" s="248" t="s">
        <v>60</v>
      </c>
      <c r="AU9" s="49"/>
      <c r="AV9" s="250" t="s">
        <v>23</v>
      </c>
      <c r="AW9" s="250" t="s">
        <v>148</v>
      </c>
      <c r="AX9" s="253" t="s">
        <v>60</v>
      </c>
      <c r="AY9" s="255" t="s">
        <v>2</v>
      </c>
      <c r="AZ9" s="48"/>
      <c r="BA9" s="244" t="s">
        <v>23</v>
      </c>
      <c r="BB9" s="246" t="s">
        <v>2</v>
      </c>
      <c r="BC9" s="248" t="s">
        <v>60</v>
      </c>
      <c r="BD9" s="49"/>
      <c r="BE9" s="250" t="s">
        <v>23</v>
      </c>
      <c r="BF9" s="250" t="s">
        <v>148</v>
      </c>
      <c r="BG9" s="253" t="s">
        <v>60</v>
      </c>
      <c r="BH9" s="255" t="s">
        <v>2</v>
      </c>
      <c r="BI9" s="48"/>
      <c r="BJ9" s="244" t="s">
        <v>23</v>
      </c>
      <c r="BK9" s="246" t="s">
        <v>2</v>
      </c>
      <c r="BL9" s="248" t="s">
        <v>60</v>
      </c>
      <c r="BM9" s="49"/>
      <c r="BN9" s="250" t="s">
        <v>23</v>
      </c>
      <c r="BO9" s="250" t="s">
        <v>148</v>
      </c>
      <c r="BP9" s="253" t="s">
        <v>60</v>
      </c>
      <c r="BQ9" s="255" t="s">
        <v>2</v>
      </c>
      <c r="BR9" s="48"/>
      <c r="BS9" s="244" t="s">
        <v>23</v>
      </c>
      <c r="BT9" s="246" t="s">
        <v>2</v>
      </c>
      <c r="BU9" s="248" t="s">
        <v>60</v>
      </c>
      <c r="BV9" s="49"/>
      <c r="BW9" s="250" t="s">
        <v>23</v>
      </c>
      <c r="BX9" s="250" t="s">
        <v>148</v>
      </c>
      <c r="BY9" s="253" t="s">
        <v>60</v>
      </c>
      <c r="BZ9" s="255" t="s">
        <v>2</v>
      </c>
      <c r="CA9" s="105"/>
      <c r="CB9" s="233"/>
      <c r="CD9" s="276"/>
      <c r="CE9" s="274"/>
      <c r="CF9" s="274"/>
    </row>
    <row r="10" spans="1:84" s="42" customFormat="1" ht="20.25" customHeight="1" x14ac:dyDescent="0.2">
      <c r="A10" s="273"/>
      <c r="B10" s="271"/>
      <c r="C10" s="269"/>
      <c r="D10" s="269"/>
      <c r="E10" s="269"/>
      <c r="F10" s="183" t="s">
        <v>189</v>
      </c>
      <c r="G10" s="50"/>
      <c r="H10" s="245"/>
      <c r="I10" s="247"/>
      <c r="J10" s="249"/>
      <c r="K10" s="51"/>
      <c r="L10" s="251"/>
      <c r="M10" s="252"/>
      <c r="N10" s="254"/>
      <c r="O10" s="256"/>
      <c r="P10" s="50"/>
      <c r="Q10" s="245"/>
      <c r="R10" s="247"/>
      <c r="S10" s="249"/>
      <c r="T10" s="51"/>
      <c r="U10" s="251"/>
      <c r="V10" s="252"/>
      <c r="W10" s="254"/>
      <c r="X10" s="256"/>
      <c r="Y10" s="50"/>
      <c r="Z10" s="245"/>
      <c r="AA10" s="247"/>
      <c r="AB10" s="249"/>
      <c r="AC10" s="51"/>
      <c r="AD10" s="251"/>
      <c r="AE10" s="252"/>
      <c r="AF10" s="254"/>
      <c r="AG10" s="256"/>
      <c r="AH10" s="50"/>
      <c r="AI10" s="245"/>
      <c r="AJ10" s="247"/>
      <c r="AK10" s="249"/>
      <c r="AL10" s="51"/>
      <c r="AM10" s="251"/>
      <c r="AN10" s="252"/>
      <c r="AO10" s="254"/>
      <c r="AP10" s="256"/>
      <c r="AQ10" s="50"/>
      <c r="AR10" s="245"/>
      <c r="AS10" s="247"/>
      <c r="AT10" s="249"/>
      <c r="AU10" s="51"/>
      <c r="AV10" s="251"/>
      <c r="AW10" s="252"/>
      <c r="AX10" s="254"/>
      <c r="AY10" s="256"/>
      <c r="AZ10" s="50"/>
      <c r="BA10" s="245"/>
      <c r="BB10" s="247"/>
      <c r="BC10" s="249"/>
      <c r="BD10" s="51"/>
      <c r="BE10" s="251"/>
      <c r="BF10" s="252"/>
      <c r="BG10" s="254"/>
      <c r="BH10" s="256"/>
      <c r="BI10" s="50"/>
      <c r="BJ10" s="245"/>
      <c r="BK10" s="247"/>
      <c r="BL10" s="249"/>
      <c r="BM10" s="51"/>
      <c r="BN10" s="251"/>
      <c r="BO10" s="252"/>
      <c r="BP10" s="254"/>
      <c r="BQ10" s="256"/>
      <c r="BR10" s="50"/>
      <c r="BS10" s="245"/>
      <c r="BT10" s="247"/>
      <c r="BU10" s="249"/>
      <c r="BV10" s="51"/>
      <c r="BW10" s="251"/>
      <c r="BX10" s="252"/>
      <c r="BY10" s="254"/>
      <c r="BZ10" s="256"/>
      <c r="CA10" s="105"/>
      <c r="CB10" s="233"/>
      <c r="CD10" s="276"/>
      <c r="CE10" s="274"/>
      <c r="CF10" s="274"/>
    </row>
    <row r="11" spans="1:84" s="59" customFormat="1" ht="13.8" thickBot="1" x14ac:dyDescent="0.25">
      <c r="A11" s="52"/>
      <c r="B11" s="53"/>
      <c r="C11" s="54"/>
      <c r="D11" s="54"/>
      <c r="E11" s="54"/>
      <c r="F11" s="54" t="s">
        <v>27</v>
      </c>
      <c r="G11" s="55" t="s">
        <v>28</v>
      </c>
      <c r="H11" s="56" t="s">
        <v>29</v>
      </c>
      <c r="I11" s="57" t="s">
        <v>30</v>
      </c>
      <c r="J11" s="57"/>
      <c r="K11" s="58" t="s">
        <v>33</v>
      </c>
      <c r="L11" s="56" t="s">
        <v>31</v>
      </c>
      <c r="M11" s="56" t="s">
        <v>32</v>
      </c>
      <c r="N11" s="72"/>
      <c r="O11" s="111" t="s">
        <v>58</v>
      </c>
      <c r="P11" s="55" t="s">
        <v>28</v>
      </c>
      <c r="Q11" s="56" t="s">
        <v>29</v>
      </c>
      <c r="R11" s="57" t="s">
        <v>30</v>
      </c>
      <c r="S11" s="57"/>
      <c r="T11" s="58" t="s">
        <v>33</v>
      </c>
      <c r="U11" s="56" t="s">
        <v>31</v>
      </c>
      <c r="V11" s="56" t="s">
        <v>32</v>
      </c>
      <c r="W11" s="72"/>
      <c r="X11" s="111" t="s">
        <v>58</v>
      </c>
      <c r="Y11" s="55" t="s">
        <v>28</v>
      </c>
      <c r="Z11" s="56" t="s">
        <v>29</v>
      </c>
      <c r="AA11" s="57" t="s">
        <v>30</v>
      </c>
      <c r="AB11" s="57"/>
      <c r="AC11" s="58" t="s">
        <v>33</v>
      </c>
      <c r="AD11" s="56" t="s">
        <v>31</v>
      </c>
      <c r="AE11" s="56" t="s">
        <v>32</v>
      </c>
      <c r="AF11" s="72"/>
      <c r="AG11" s="111" t="s">
        <v>58</v>
      </c>
      <c r="AH11" s="55" t="s">
        <v>28</v>
      </c>
      <c r="AI11" s="56" t="s">
        <v>29</v>
      </c>
      <c r="AJ11" s="57" t="s">
        <v>30</v>
      </c>
      <c r="AK11" s="57"/>
      <c r="AL11" s="58" t="s">
        <v>33</v>
      </c>
      <c r="AM11" s="56" t="s">
        <v>31</v>
      </c>
      <c r="AN11" s="56" t="s">
        <v>32</v>
      </c>
      <c r="AO11" s="72"/>
      <c r="AP11" s="111" t="s">
        <v>58</v>
      </c>
      <c r="AQ11" s="55" t="s">
        <v>28</v>
      </c>
      <c r="AR11" s="56" t="s">
        <v>29</v>
      </c>
      <c r="AS11" s="57" t="s">
        <v>30</v>
      </c>
      <c r="AT11" s="57"/>
      <c r="AU11" s="58" t="s">
        <v>33</v>
      </c>
      <c r="AV11" s="56" t="s">
        <v>31</v>
      </c>
      <c r="AW11" s="56" t="s">
        <v>32</v>
      </c>
      <c r="AX11" s="72"/>
      <c r="AY11" s="111" t="s">
        <v>58</v>
      </c>
      <c r="AZ11" s="55" t="s">
        <v>28</v>
      </c>
      <c r="BA11" s="56" t="s">
        <v>29</v>
      </c>
      <c r="BB11" s="57" t="s">
        <v>30</v>
      </c>
      <c r="BC11" s="57"/>
      <c r="BD11" s="58" t="s">
        <v>33</v>
      </c>
      <c r="BE11" s="56" t="s">
        <v>31</v>
      </c>
      <c r="BF11" s="56" t="s">
        <v>32</v>
      </c>
      <c r="BG11" s="72"/>
      <c r="BH11" s="111" t="s">
        <v>58</v>
      </c>
      <c r="BI11" s="55" t="s">
        <v>28</v>
      </c>
      <c r="BJ11" s="56" t="s">
        <v>29</v>
      </c>
      <c r="BK11" s="57" t="s">
        <v>30</v>
      </c>
      <c r="BL11" s="57"/>
      <c r="BM11" s="58" t="s">
        <v>33</v>
      </c>
      <c r="BN11" s="56" t="s">
        <v>31</v>
      </c>
      <c r="BO11" s="56" t="s">
        <v>32</v>
      </c>
      <c r="BP11" s="72"/>
      <c r="BQ11" s="111" t="s">
        <v>58</v>
      </c>
      <c r="BR11" s="55" t="s">
        <v>28</v>
      </c>
      <c r="BS11" s="56" t="s">
        <v>29</v>
      </c>
      <c r="BT11" s="57" t="s">
        <v>30</v>
      </c>
      <c r="BU11" s="57"/>
      <c r="BV11" s="58" t="s">
        <v>33</v>
      </c>
      <c r="BW11" s="56" t="s">
        <v>31</v>
      </c>
      <c r="BX11" s="56" t="s">
        <v>32</v>
      </c>
      <c r="BY11" s="72"/>
      <c r="BZ11" s="111" t="s">
        <v>58</v>
      </c>
      <c r="CA11" s="105"/>
      <c r="CB11" s="234"/>
      <c r="CD11" s="277"/>
      <c r="CE11" s="274"/>
      <c r="CF11" s="274"/>
    </row>
    <row r="12" spans="1:84" ht="14.4" x14ac:dyDescent="0.2">
      <c r="A12" s="60">
        <v>1</v>
      </c>
      <c r="B12" s="156" t="s">
        <v>177</v>
      </c>
      <c r="C12" s="157" t="s">
        <v>178</v>
      </c>
      <c r="D12" s="158" t="s">
        <v>179</v>
      </c>
      <c r="E12" s="159" t="s">
        <v>180</v>
      </c>
      <c r="F12" s="160"/>
      <c r="G12" s="161"/>
      <c r="H12" s="162"/>
      <c r="I12" s="61" t="str">
        <f>IF(G12="","",ROUND(IF($F12="","",G12/$F12),4))</f>
        <v/>
      </c>
      <c r="J12" s="263"/>
      <c r="K12" s="36" t="str">
        <f t="shared" ref="K12:K23" si="0">IF(L12="",IF(M12="","",L12+M12),L12+M12)</f>
        <v/>
      </c>
      <c r="L12" s="172"/>
      <c r="M12" s="172"/>
      <c r="N12" s="260"/>
      <c r="O12" s="112" t="str">
        <f>IF(K12="","",ROUND(IF($F12="","",K12/$F12),4))</f>
        <v/>
      </c>
      <c r="P12" s="161"/>
      <c r="Q12" s="162"/>
      <c r="R12" s="61" t="str">
        <f>IF(P12="","",ROUND(IF($F12="","",P12/$F12),4))</f>
        <v/>
      </c>
      <c r="S12" s="263"/>
      <c r="T12" s="36" t="str">
        <f t="shared" ref="T12:T23" si="1">IF(U12="",IF(V12="","",U12+V12),U12+V12)</f>
        <v/>
      </c>
      <c r="U12" s="172"/>
      <c r="V12" s="172"/>
      <c r="W12" s="260"/>
      <c r="X12" s="112" t="str">
        <f>IF(T12="","",ROUND(IF($F12="","",T12/$F12),4))</f>
        <v/>
      </c>
      <c r="Y12" s="161"/>
      <c r="Z12" s="162"/>
      <c r="AA12" s="61" t="str">
        <f>IF(Y12="","",ROUND(IF($F12="","",Y12/$F12),4))</f>
        <v/>
      </c>
      <c r="AB12" s="263"/>
      <c r="AC12" s="36" t="str">
        <f t="shared" ref="AC12:AC23" si="2">IF(AD12="",IF(AE12="","",AD12+AE12),AD12+AE12)</f>
        <v/>
      </c>
      <c r="AD12" s="172"/>
      <c r="AE12" s="172"/>
      <c r="AF12" s="260"/>
      <c r="AG12" s="112" t="str">
        <f>IF(AC12="","",ROUND(IF($F12="","",AC12/$F12),4))</f>
        <v/>
      </c>
      <c r="AH12" s="161"/>
      <c r="AI12" s="162"/>
      <c r="AJ12" s="61" t="str">
        <f>IF(AH12="","",ROUND(IF($F12="","",AH12/$F12),4))</f>
        <v/>
      </c>
      <c r="AK12" s="263"/>
      <c r="AL12" s="36" t="str">
        <f t="shared" ref="AL12:AL23" si="3">IF(AM12="",IF(AN12="","",AM12+AN12),AM12+AN12)</f>
        <v/>
      </c>
      <c r="AM12" s="172"/>
      <c r="AN12" s="172"/>
      <c r="AO12" s="260"/>
      <c r="AP12" s="112" t="str">
        <f>IF(AL12="","",ROUND(IF($F12="","",AL12/$F12),4))</f>
        <v/>
      </c>
      <c r="AQ12" s="161"/>
      <c r="AR12" s="162"/>
      <c r="AS12" s="61" t="str">
        <f>IF(AQ12="","",ROUND(IF($F12="","",AQ12/$F12),4))</f>
        <v/>
      </c>
      <c r="AT12" s="263"/>
      <c r="AU12" s="36" t="str">
        <f t="shared" ref="AU12:AU23" si="4">IF(AV12="",IF(AW12="","",AV12+AW12),AV12+AW12)</f>
        <v/>
      </c>
      <c r="AV12" s="172"/>
      <c r="AW12" s="172"/>
      <c r="AX12" s="260"/>
      <c r="AY12" s="112" t="str">
        <f>IF(AU12="","",ROUND(IF($F12="","",AU12/$F12),4))</f>
        <v/>
      </c>
      <c r="AZ12" s="161"/>
      <c r="BA12" s="162"/>
      <c r="BB12" s="61" t="str">
        <f>IF(AZ12="","",ROUND(IF($F12="","",AZ12/$F12),4))</f>
        <v/>
      </c>
      <c r="BC12" s="263"/>
      <c r="BD12" s="36" t="str">
        <f t="shared" ref="BD12:BD23" si="5">IF(BE12="",IF(BF12="","",BE12+BF12),BE12+BF12)</f>
        <v/>
      </c>
      <c r="BE12" s="172"/>
      <c r="BF12" s="172"/>
      <c r="BG12" s="260"/>
      <c r="BH12" s="112" t="str">
        <f>IF(BD12="","",ROUND(IF($F12="","",BD12/$F12),4))</f>
        <v/>
      </c>
      <c r="BI12" s="161"/>
      <c r="BJ12" s="162"/>
      <c r="BK12" s="61" t="str">
        <f>IF(BI12="","",ROUND(IF($F12="","",BI12/$F12),4))</f>
        <v/>
      </c>
      <c r="BL12" s="263"/>
      <c r="BM12" s="36" t="str">
        <f t="shared" ref="BM12:BM23" si="6">IF(BN12="",IF(BO12="","",BN12+BO12),BN12+BO12)</f>
        <v/>
      </c>
      <c r="BN12" s="172"/>
      <c r="BO12" s="172"/>
      <c r="BP12" s="260"/>
      <c r="BQ12" s="112" t="str">
        <f>IF(BM12="","",ROUND(IF($F12="","",BM12/$F12),4))</f>
        <v/>
      </c>
      <c r="BR12" s="161"/>
      <c r="BS12" s="162"/>
      <c r="BT12" s="61" t="str">
        <f>IF(BR12="","",ROUND(IF($F12="","",BR12/$F12),4))</f>
        <v/>
      </c>
      <c r="BU12" s="263"/>
      <c r="BV12" s="36" t="str">
        <f t="shared" ref="BV12:BV23" si="7">IF(BW12="",IF(BX12="","",BW12+BX12),BW12+BX12)</f>
        <v/>
      </c>
      <c r="BW12" s="172"/>
      <c r="BX12" s="172"/>
      <c r="BY12" s="260"/>
      <c r="BZ12" s="112" t="str">
        <f>IF(BV12="","",ROUND(IF($F12="","",BV12/$F12),4))</f>
        <v/>
      </c>
      <c r="CA12" s="106"/>
      <c r="CB12" s="175"/>
      <c r="CD12" s="62" t="str">
        <f t="shared" ref="CD12:CD43" si="8">IF($F12="","",IF(G12&lt;H12,"要確認",""))</f>
        <v/>
      </c>
      <c r="CE12" s="63" t="str">
        <f t="shared" ref="CE12:CE43" si="9">C12&amp;E12</f>
        <v>園長○</v>
      </c>
      <c r="CF12" s="64" t="str">
        <f t="shared" ref="CF12:CF43" si="10">IF($CE12="園長○","補助対象外","")</f>
        <v>補助対象外</v>
      </c>
    </row>
    <row r="13" spans="1:84" ht="14.4" x14ac:dyDescent="0.2">
      <c r="A13" s="65">
        <v>2</v>
      </c>
      <c r="B13" s="163" t="s">
        <v>181</v>
      </c>
      <c r="C13" s="164" t="s">
        <v>182</v>
      </c>
      <c r="D13" s="165" t="s">
        <v>179</v>
      </c>
      <c r="E13" s="166"/>
      <c r="F13" s="167">
        <v>300000</v>
      </c>
      <c r="G13" s="168">
        <v>7000</v>
      </c>
      <c r="H13" s="169">
        <v>6000</v>
      </c>
      <c r="I13" s="66">
        <f t="shared" ref="I13:I76" si="11">IF(G13="","",ROUND(IF($F13="","",G13/$F13),4))</f>
        <v>2.3300000000000001E-2</v>
      </c>
      <c r="J13" s="264"/>
      <c r="K13" s="36">
        <f t="shared" si="0"/>
        <v>7000</v>
      </c>
      <c r="L13" s="173">
        <v>6000</v>
      </c>
      <c r="M13" s="173">
        <v>1000</v>
      </c>
      <c r="N13" s="261"/>
      <c r="O13" s="117">
        <f t="shared" ref="O13:O113" si="12">IF(K13="","",ROUND(IF($F13="","",K13/$F13),4))</f>
        <v>2.3300000000000001E-2</v>
      </c>
      <c r="P13" s="168">
        <v>7000</v>
      </c>
      <c r="Q13" s="169">
        <v>6000</v>
      </c>
      <c r="R13" s="66">
        <f t="shared" ref="R13:R76" si="13">IF(P13="","",ROUND(IF($F13="","",P13/$F13),4))</f>
        <v>2.3300000000000001E-2</v>
      </c>
      <c r="S13" s="264"/>
      <c r="T13" s="36">
        <f t="shared" si="1"/>
        <v>7000</v>
      </c>
      <c r="U13" s="173">
        <v>6000</v>
      </c>
      <c r="V13" s="173">
        <v>1000</v>
      </c>
      <c r="W13" s="261"/>
      <c r="X13" s="117">
        <f t="shared" ref="X13:X113" si="14">IF(T13="","",ROUND(IF($F13="","",T13/$F13),4))</f>
        <v>2.3300000000000001E-2</v>
      </c>
      <c r="Y13" s="168">
        <v>7000</v>
      </c>
      <c r="Z13" s="169">
        <v>6000</v>
      </c>
      <c r="AA13" s="66">
        <f t="shared" ref="AA13:AA76" si="15">IF(Y13="","",ROUND(IF($F13="","",Y13/$F13),4))</f>
        <v>2.3300000000000001E-2</v>
      </c>
      <c r="AB13" s="264"/>
      <c r="AC13" s="36">
        <f t="shared" si="2"/>
        <v>7000</v>
      </c>
      <c r="AD13" s="173">
        <v>6000</v>
      </c>
      <c r="AE13" s="173">
        <v>1000</v>
      </c>
      <c r="AF13" s="261"/>
      <c r="AG13" s="117">
        <f t="shared" ref="AG13:AG113" si="16">IF(AC13="","",ROUND(IF($F13="","",AC13/$F13),4))</f>
        <v>2.3300000000000001E-2</v>
      </c>
      <c r="AH13" s="168">
        <v>7000</v>
      </c>
      <c r="AI13" s="169">
        <v>6000</v>
      </c>
      <c r="AJ13" s="66">
        <f t="shared" ref="AJ13:AJ76" si="17">IF(AH13="","",ROUND(IF($F13="","",AH13/$F13),4))</f>
        <v>2.3300000000000001E-2</v>
      </c>
      <c r="AK13" s="264"/>
      <c r="AL13" s="36">
        <f t="shared" si="3"/>
        <v>7000</v>
      </c>
      <c r="AM13" s="173">
        <v>6000</v>
      </c>
      <c r="AN13" s="173">
        <v>1000</v>
      </c>
      <c r="AO13" s="261"/>
      <c r="AP13" s="117">
        <f t="shared" ref="AP13:AP113" si="18">IF(AL13="","",ROUND(IF($F13="","",AL13/$F13),4))</f>
        <v>2.3300000000000001E-2</v>
      </c>
      <c r="AQ13" s="168">
        <v>7000</v>
      </c>
      <c r="AR13" s="169">
        <v>6000</v>
      </c>
      <c r="AS13" s="66">
        <f t="shared" ref="AS13:AS76" si="19">IF(AQ13="","",ROUND(IF($F13="","",AQ13/$F13),4))</f>
        <v>2.3300000000000001E-2</v>
      </c>
      <c r="AT13" s="264"/>
      <c r="AU13" s="36">
        <f t="shared" si="4"/>
        <v>7000</v>
      </c>
      <c r="AV13" s="173">
        <v>6000</v>
      </c>
      <c r="AW13" s="173">
        <v>1000</v>
      </c>
      <c r="AX13" s="261"/>
      <c r="AY13" s="117">
        <f t="shared" ref="AY13:AY113" si="20">IF(AU13="","",ROUND(IF($F13="","",AU13/$F13),4))</f>
        <v>2.3300000000000001E-2</v>
      </c>
      <c r="AZ13" s="168">
        <v>7000</v>
      </c>
      <c r="BA13" s="169">
        <v>6000</v>
      </c>
      <c r="BB13" s="66">
        <f t="shared" ref="BB13:BB76" si="21">IF(AZ13="","",ROUND(IF($F13="","",AZ13/$F13),4))</f>
        <v>2.3300000000000001E-2</v>
      </c>
      <c r="BC13" s="264"/>
      <c r="BD13" s="36">
        <f t="shared" si="5"/>
        <v>7000</v>
      </c>
      <c r="BE13" s="173">
        <v>6000</v>
      </c>
      <c r="BF13" s="173">
        <v>1000</v>
      </c>
      <c r="BG13" s="261"/>
      <c r="BH13" s="117">
        <f t="shared" ref="BH13:BH113" si="22">IF(BD13="","",ROUND(IF($F13="","",BD13/$F13),4))</f>
        <v>2.3300000000000001E-2</v>
      </c>
      <c r="BI13" s="168">
        <v>7000</v>
      </c>
      <c r="BJ13" s="169">
        <v>6000</v>
      </c>
      <c r="BK13" s="66">
        <f t="shared" ref="BK13:BK76" si="23">IF(BI13="","",ROUND(IF($F13="","",BI13/$F13),4))</f>
        <v>2.3300000000000001E-2</v>
      </c>
      <c r="BL13" s="264"/>
      <c r="BM13" s="36">
        <f t="shared" si="6"/>
        <v>7000</v>
      </c>
      <c r="BN13" s="173">
        <v>6000</v>
      </c>
      <c r="BO13" s="173">
        <v>1000</v>
      </c>
      <c r="BP13" s="261"/>
      <c r="BQ13" s="117">
        <f t="shared" ref="BQ13:BQ113" si="24">IF(BM13="","",ROUND(IF($F13="","",BM13/$F13),4))</f>
        <v>2.3300000000000001E-2</v>
      </c>
      <c r="BR13" s="168">
        <v>7000</v>
      </c>
      <c r="BS13" s="169">
        <v>6000</v>
      </c>
      <c r="BT13" s="66">
        <f t="shared" ref="BT13:BT76" si="25">IF(BR13="","",ROUND(IF($F13="","",BR13/$F13),4))</f>
        <v>2.3300000000000001E-2</v>
      </c>
      <c r="BU13" s="264"/>
      <c r="BV13" s="36">
        <f t="shared" si="7"/>
        <v>7000</v>
      </c>
      <c r="BW13" s="173">
        <v>6000</v>
      </c>
      <c r="BX13" s="173">
        <v>1000</v>
      </c>
      <c r="BY13" s="261"/>
      <c r="BZ13" s="117">
        <f t="shared" ref="BZ13:BZ113" si="26">IF(BV13="","",ROUND(IF($F13="","",BV13/$F13),4))</f>
        <v>2.3300000000000001E-2</v>
      </c>
      <c r="CA13" s="106"/>
      <c r="CB13" s="176"/>
      <c r="CD13" s="62" t="str">
        <f t="shared" si="8"/>
        <v/>
      </c>
      <c r="CE13" s="67" t="str">
        <f t="shared" si="9"/>
        <v>教員</v>
      </c>
      <c r="CF13" s="64" t="str">
        <f t="shared" si="10"/>
        <v/>
      </c>
    </row>
    <row r="14" spans="1:84" ht="14.4" x14ac:dyDescent="0.2">
      <c r="A14" s="65">
        <v>3</v>
      </c>
      <c r="B14" s="163" t="s">
        <v>183</v>
      </c>
      <c r="C14" s="164" t="s">
        <v>182</v>
      </c>
      <c r="D14" s="165" t="s">
        <v>179</v>
      </c>
      <c r="E14" s="166"/>
      <c r="F14" s="167">
        <v>250000</v>
      </c>
      <c r="G14" s="168">
        <v>9000</v>
      </c>
      <c r="H14" s="169">
        <v>6000</v>
      </c>
      <c r="I14" s="66">
        <f t="shared" si="11"/>
        <v>3.5999999999999997E-2</v>
      </c>
      <c r="J14" s="264"/>
      <c r="K14" s="36">
        <f t="shared" si="0"/>
        <v>9000</v>
      </c>
      <c r="L14" s="173">
        <v>6000</v>
      </c>
      <c r="M14" s="173">
        <v>3000</v>
      </c>
      <c r="N14" s="261"/>
      <c r="O14" s="117">
        <f t="shared" si="12"/>
        <v>3.5999999999999997E-2</v>
      </c>
      <c r="P14" s="168">
        <v>9000</v>
      </c>
      <c r="Q14" s="169">
        <v>6000</v>
      </c>
      <c r="R14" s="66">
        <f t="shared" si="13"/>
        <v>3.5999999999999997E-2</v>
      </c>
      <c r="S14" s="264"/>
      <c r="T14" s="36">
        <f t="shared" si="1"/>
        <v>9000</v>
      </c>
      <c r="U14" s="173">
        <v>6000</v>
      </c>
      <c r="V14" s="173">
        <v>3000</v>
      </c>
      <c r="W14" s="261"/>
      <c r="X14" s="117">
        <f t="shared" si="14"/>
        <v>3.5999999999999997E-2</v>
      </c>
      <c r="Y14" s="168"/>
      <c r="Z14" s="169"/>
      <c r="AA14" s="66" t="str">
        <f t="shared" si="15"/>
        <v/>
      </c>
      <c r="AB14" s="264"/>
      <c r="AC14" s="36" t="str">
        <f t="shared" si="2"/>
        <v/>
      </c>
      <c r="AD14" s="173"/>
      <c r="AE14" s="173"/>
      <c r="AF14" s="261"/>
      <c r="AG14" s="117" t="str">
        <f t="shared" si="16"/>
        <v/>
      </c>
      <c r="AH14" s="168"/>
      <c r="AI14" s="169"/>
      <c r="AJ14" s="66" t="str">
        <f t="shared" si="17"/>
        <v/>
      </c>
      <c r="AK14" s="264"/>
      <c r="AL14" s="36" t="str">
        <f t="shared" si="3"/>
        <v/>
      </c>
      <c r="AM14" s="173"/>
      <c r="AN14" s="173"/>
      <c r="AO14" s="261"/>
      <c r="AP14" s="117" t="str">
        <f t="shared" si="18"/>
        <v/>
      </c>
      <c r="AQ14" s="168"/>
      <c r="AR14" s="169"/>
      <c r="AS14" s="66" t="str">
        <f t="shared" si="19"/>
        <v/>
      </c>
      <c r="AT14" s="264"/>
      <c r="AU14" s="36" t="str">
        <f t="shared" si="4"/>
        <v/>
      </c>
      <c r="AV14" s="173"/>
      <c r="AW14" s="173"/>
      <c r="AX14" s="261"/>
      <c r="AY14" s="117" t="str">
        <f t="shared" si="20"/>
        <v/>
      </c>
      <c r="AZ14" s="168"/>
      <c r="BA14" s="169"/>
      <c r="BB14" s="66" t="str">
        <f t="shared" si="21"/>
        <v/>
      </c>
      <c r="BC14" s="264"/>
      <c r="BD14" s="36" t="str">
        <f t="shared" si="5"/>
        <v/>
      </c>
      <c r="BE14" s="173"/>
      <c r="BF14" s="173"/>
      <c r="BG14" s="261"/>
      <c r="BH14" s="117" t="str">
        <f t="shared" si="22"/>
        <v/>
      </c>
      <c r="BI14" s="168"/>
      <c r="BJ14" s="169"/>
      <c r="BK14" s="66" t="str">
        <f t="shared" si="23"/>
        <v/>
      </c>
      <c r="BL14" s="264"/>
      <c r="BM14" s="36" t="str">
        <f t="shared" si="6"/>
        <v/>
      </c>
      <c r="BN14" s="173"/>
      <c r="BO14" s="173"/>
      <c r="BP14" s="261"/>
      <c r="BQ14" s="117" t="str">
        <f t="shared" si="24"/>
        <v/>
      </c>
      <c r="BR14" s="168"/>
      <c r="BS14" s="169"/>
      <c r="BT14" s="66" t="str">
        <f t="shared" si="25"/>
        <v/>
      </c>
      <c r="BU14" s="264"/>
      <c r="BV14" s="36" t="str">
        <f t="shared" si="7"/>
        <v/>
      </c>
      <c r="BW14" s="173"/>
      <c r="BX14" s="173"/>
      <c r="BY14" s="261"/>
      <c r="BZ14" s="117" t="str">
        <f t="shared" si="26"/>
        <v/>
      </c>
      <c r="CA14" s="106"/>
      <c r="CB14" s="201" t="s">
        <v>190</v>
      </c>
      <c r="CD14" s="62" t="str">
        <f t="shared" si="8"/>
        <v/>
      </c>
      <c r="CE14" s="67" t="str">
        <f t="shared" si="9"/>
        <v>教員</v>
      </c>
      <c r="CF14" s="64" t="str">
        <f t="shared" si="10"/>
        <v/>
      </c>
    </row>
    <row r="15" spans="1:84" ht="14.4" x14ac:dyDescent="0.2">
      <c r="A15" s="65">
        <v>4</v>
      </c>
      <c r="B15" s="163" t="s">
        <v>184</v>
      </c>
      <c r="C15" s="164" t="s">
        <v>182</v>
      </c>
      <c r="D15" s="165" t="s">
        <v>179</v>
      </c>
      <c r="E15" s="166" t="s">
        <v>180</v>
      </c>
      <c r="F15" s="167">
        <v>200000</v>
      </c>
      <c r="G15" s="168">
        <v>6000</v>
      </c>
      <c r="H15" s="169">
        <v>5000</v>
      </c>
      <c r="I15" s="66">
        <f t="shared" si="11"/>
        <v>0.03</v>
      </c>
      <c r="J15" s="264"/>
      <c r="K15" s="36">
        <f t="shared" si="0"/>
        <v>6000</v>
      </c>
      <c r="L15" s="173">
        <v>5000</v>
      </c>
      <c r="M15" s="173">
        <v>1000</v>
      </c>
      <c r="N15" s="261"/>
      <c r="O15" s="117">
        <f t="shared" si="12"/>
        <v>0.03</v>
      </c>
      <c r="P15" s="168">
        <v>6000</v>
      </c>
      <c r="Q15" s="169">
        <v>5000</v>
      </c>
      <c r="R15" s="66">
        <f t="shared" si="13"/>
        <v>0.03</v>
      </c>
      <c r="S15" s="264"/>
      <c r="T15" s="36">
        <f t="shared" si="1"/>
        <v>6000</v>
      </c>
      <c r="U15" s="173">
        <v>5000</v>
      </c>
      <c r="V15" s="173">
        <v>1000</v>
      </c>
      <c r="W15" s="261"/>
      <c r="X15" s="117">
        <f t="shared" si="14"/>
        <v>0.03</v>
      </c>
      <c r="Y15" s="168">
        <v>6000</v>
      </c>
      <c r="Z15" s="169">
        <v>5000</v>
      </c>
      <c r="AA15" s="66">
        <f t="shared" si="15"/>
        <v>0.03</v>
      </c>
      <c r="AB15" s="264"/>
      <c r="AC15" s="36">
        <f t="shared" si="2"/>
        <v>6000</v>
      </c>
      <c r="AD15" s="173">
        <v>5000</v>
      </c>
      <c r="AE15" s="173">
        <v>1000</v>
      </c>
      <c r="AF15" s="261"/>
      <c r="AG15" s="117">
        <f t="shared" si="16"/>
        <v>0.03</v>
      </c>
      <c r="AH15" s="168">
        <v>6000</v>
      </c>
      <c r="AI15" s="169">
        <v>5000</v>
      </c>
      <c r="AJ15" s="66">
        <f t="shared" si="17"/>
        <v>0.03</v>
      </c>
      <c r="AK15" s="264"/>
      <c r="AL15" s="36">
        <f t="shared" si="3"/>
        <v>6000</v>
      </c>
      <c r="AM15" s="173">
        <v>5000</v>
      </c>
      <c r="AN15" s="173">
        <v>1000</v>
      </c>
      <c r="AO15" s="261"/>
      <c r="AP15" s="117">
        <f t="shared" si="18"/>
        <v>0.03</v>
      </c>
      <c r="AQ15" s="168">
        <v>6000</v>
      </c>
      <c r="AR15" s="169">
        <v>5000</v>
      </c>
      <c r="AS15" s="66">
        <f t="shared" si="19"/>
        <v>0.03</v>
      </c>
      <c r="AT15" s="264"/>
      <c r="AU15" s="36">
        <f t="shared" si="4"/>
        <v>6000</v>
      </c>
      <c r="AV15" s="173">
        <v>5000</v>
      </c>
      <c r="AW15" s="173">
        <v>1000</v>
      </c>
      <c r="AX15" s="261"/>
      <c r="AY15" s="117">
        <f t="shared" si="20"/>
        <v>0.03</v>
      </c>
      <c r="AZ15" s="168">
        <v>6000</v>
      </c>
      <c r="BA15" s="169">
        <v>5000</v>
      </c>
      <c r="BB15" s="66">
        <f t="shared" si="21"/>
        <v>0.03</v>
      </c>
      <c r="BC15" s="264"/>
      <c r="BD15" s="36">
        <f t="shared" si="5"/>
        <v>6000</v>
      </c>
      <c r="BE15" s="173">
        <v>5000</v>
      </c>
      <c r="BF15" s="173">
        <v>1000</v>
      </c>
      <c r="BG15" s="261"/>
      <c r="BH15" s="117">
        <f t="shared" si="22"/>
        <v>0.03</v>
      </c>
      <c r="BI15" s="168">
        <v>6000</v>
      </c>
      <c r="BJ15" s="169">
        <v>5000</v>
      </c>
      <c r="BK15" s="66">
        <f t="shared" si="23"/>
        <v>0.03</v>
      </c>
      <c r="BL15" s="264"/>
      <c r="BM15" s="36">
        <f t="shared" si="6"/>
        <v>6000</v>
      </c>
      <c r="BN15" s="173">
        <v>5000</v>
      </c>
      <c r="BO15" s="173">
        <v>1000</v>
      </c>
      <c r="BP15" s="261"/>
      <c r="BQ15" s="117">
        <f t="shared" si="24"/>
        <v>0.03</v>
      </c>
      <c r="BR15" s="168">
        <v>6000</v>
      </c>
      <c r="BS15" s="169">
        <v>5000</v>
      </c>
      <c r="BT15" s="66">
        <f t="shared" si="25"/>
        <v>0.03</v>
      </c>
      <c r="BU15" s="264"/>
      <c r="BV15" s="36">
        <f t="shared" si="7"/>
        <v>6000</v>
      </c>
      <c r="BW15" s="173">
        <v>5000</v>
      </c>
      <c r="BX15" s="173">
        <v>1000</v>
      </c>
      <c r="BY15" s="261"/>
      <c r="BZ15" s="117">
        <f t="shared" si="26"/>
        <v>0.03</v>
      </c>
      <c r="CA15" s="106"/>
      <c r="CB15" s="176"/>
      <c r="CD15" s="62" t="str">
        <f t="shared" si="8"/>
        <v/>
      </c>
      <c r="CE15" s="67" t="str">
        <f t="shared" si="9"/>
        <v>教員○</v>
      </c>
      <c r="CF15" s="64" t="str">
        <f t="shared" si="10"/>
        <v/>
      </c>
    </row>
    <row r="16" spans="1:84" ht="14.4" x14ac:dyDescent="0.2">
      <c r="A16" s="65">
        <v>5</v>
      </c>
      <c r="B16" s="163"/>
      <c r="C16" s="164" t="s">
        <v>185</v>
      </c>
      <c r="D16" s="165" t="s">
        <v>179</v>
      </c>
      <c r="E16" s="166"/>
      <c r="F16" s="167">
        <v>450000</v>
      </c>
      <c r="G16" s="168">
        <v>5000</v>
      </c>
      <c r="H16" s="169">
        <v>4000</v>
      </c>
      <c r="I16" s="66">
        <f t="shared" si="11"/>
        <v>1.11E-2</v>
      </c>
      <c r="J16" s="264"/>
      <c r="K16" s="36">
        <f t="shared" si="0"/>
        <v>5000</v>
      </c>
      <c r="L16" s="173">
        <v>4000</v>
      </c>
      <c r="M16" s="173">
        <v>1000</v>
      </c>
      <c r="N16" s="261"/>
      <c r="O16" s="117">
        <f t="shared" si="12"/>
        <v>1.11E-2</v>
      </c>
      <c r="P16" s="168">
        <v>5000</v>
      </c>
      <c r="Q16" s="169">
        <v>4000</v>
      </c>
      <c r="R16" s="66">
        <f t="shared" si="13"/>
        <v>1.11E-2</v>
      </c>
      <c r="S16" s="264"/>
      <c r="T16" s="36">
        <f t="shared" si="1"/>
        <v>5000</v>
      </c>
      <c r="U16" s="173">
        <v>4000</v>
      </c>
      <c r="V16" s="173">
        <v>1000</v>
      </c>
      <c r="W16" s="261"/>
      <c r="X16" s="117">
        <f t="shared" si="14"/>
        <v>1.11E-2</v>
      </c>
      <c r="Y16" s="168">
        <v>5000</v>
      </c>
      <c r="Z16" s="169">
        <v>4000</v>
      </c>
      <c r="AA16" s="66">
        <f t="shared" si="15"/>
        <v>1.11E-2</v>
      </c>
      <c r="AB16" s="264"/>
      <c r="AC16" s="36">
        <f t="shared" si="2"/>
        <v>5000</v>
      </c>
      <c r="AD16" s="173">
        <v>4000</v>
      </c>
      <c r="AE16" s="173">
        <v>1000</v>
      </c>
      <c r="AF16" s="261"/>
      <c r="AG16" s="117">
        <f t="shared" si="16"/>
        <v>1.11E-2</v>
      </c>
      <c r="AH16" s="168">
        <v>5000</v>
      </c>
      <c r="AI16" s="169">
        <v>4000</v>
      </c>
      <c r="AJ16" s="66">
        <f t="shared" si="17"/>
        <v>1.11E-2</v>
      </c>
      <c r="AK16" s="264"/>
      <c r="AL16" s="36">
        <f t="shared" si="3"/>
        <v>5000</v>
      </c>
      <c r="AM16" s="173">
        <v>4000</v>
      </c>
      <c r="AN16" s="173">
        <v>1000</v>
      </c>
      <c r="AO16" s="261"/>
      <c r="AP16" s="117">
        <f t="shared" si="18"/>
        <v>1.11E-2</v>
      </c>
      <c r="AQ16" s="168">
        <v>5000</v>
      </c>
      <c r="AR16" s="169">
        <v>4000</v>
      </c>
      <c r="AS16" s="66">
        <f t="shared" si="19"/>
        <v>1.11E-2</v>
      </c>
      <c r="AT16" s="264"/>
      <c r="AU16" s="36">
        <f t="shared" si="4"/>
        <v>5000</v>
      </c>
      <c r="AV16" s="173">
        <v>4000</v>
      </c>
      <c r="AW16" s="173">
        <v>1000</v>
      </c>
      <c r="AX16" s="261"/>
      <c r="AY16" s="117">
        <f t="shared" si="20"/>
        <v>1.11E-2</v>
      </c>
      <c r="AZ16" s="168">
        <v>5000</v>
      </c>
      <c r="BA16" s="169">
        <v>4000</v>
      </c>
      <c r="BB16" s="66">
        <f t="shared" si="21"/>
        <v>1.11E-2</v>
      </c>
      <c r="BC16" s="264"/>
      <c r="BD16" s="36">
        <f t="shared" si="5"/>
        <v>5000</v>
      </c>
      <c r="BE16" s="173">
        <v>4000</v>
      </c>
      <c r="BF16" s="173">
        <v>1000</v>
      </c>
      <c r="BG16" s="261"/>
      <c r="BH16" s="117">
        <f t="shared" si="22"/>
        <v>1.11E-2</v>
      </c>
      <c r="BI16" s="168">
        <v>5000</v>
      </c>
      <c r="BJ16" s="169">
        <v>4000</v>
      </c>
      <c r="BK16" s="66">
        <f t="shared" si="23"/>
        <v>1.11E-2</v>
      </c>
      <c r="BL16" s="264"/>
      <c r="BM16" s="36">
        <f t="shared" si="6"/>
        <v>5000</v>
      </c>
      <c r="BN16" s="173">
        <v>4000</v>
      </c>
      <c r="BO16" s="173">
        <v>1000</v>
      </c>
      <c r="BP16" s="261"/>
      <c r="BQ16" s="117">
        <f t="shared" si="24"/>
        <v>1.11E-2</v>
      </c>
      <c r="BR16" s="168">
        <v>5000</v>
      </c>
      <c r="BS16" s="169">
        <v>4000</v>
      </c>
      <c r="BT16" s="66">
        <f t="shared" si="25"/>
        <v>1.11E-2</v>
      </c>
      <c r="BU16" s="264"/>
      <c r="BV16" s="36">
        <f t="shared" si="7"/>
        <v>5000</v>
      </c>
      <c r="BW16" s="173">
        <v>4000</v>
      </c>
      <c r="BX16" s="173">
        <v>1000</v>
      </c>
      <c r="BY16" s="261"/>
      <c r="BZ16" s="117">
        <f t="shared" si="26"/>
        <v>1.11E-2</v>
      </c>
      <c r="CA16" s="106"/>
      <c r="CB16" s="176"/>
      <c r="CD16" s="62" t="str">
        <f t="shared" si="8"/>
        <v/>
      </c>
      <c r="CE16" s="67" t="str">
        <f t="shared" si="9"/>
        <v>事務長</v>
      </c>
      <c r="CF16" s="64" t="str">
        <f t="shared" si="10"/>
        <v/>
      </c>
    </row>
    <row r="17" spans="1:84" ht="14.4" x14ac:dyDescent="0.2">
      <c r="A17" s="65">
        <v>6</v>
      </c>
      <c r="B17" s="163"/>
      <c r="C17" s="164" t="s">
        <v>182</v>
      </c>
      <c r="D17" s="165" t="s">
        <v>186</v>
      </c>
      <c r="E17" s="166"/>
      <c r="F17" s="167">
        <v>180000</v>
      </c>
      <c r="G17" s="168">
        <v>10000</v>
      </c>
      <c r="H17" s="169">
        <v>10000</v>
      </c>
      <c r="I17" s="66">
        <f t="shared" si="11"/>
        <v>5.5599999999999997E-2</v>
      </c>
      <c r="J17" s="264"/>
      <c r="K17" s="36">
        <f t="shared" si="0"/>
        <v>10000</v>
      </c>
      <c r="L17" s="173">
        <v>10000</v>
      </c>
      <c r="M17" s="173"/>
      <c r="N17" s="261"/>
      <c r="O17" s="117">
        <f t="shared" si="12"/>
        <v>5.5599999999999997E-2</v>
      </c>
      <c r="P17" s="168">
        <v>10000</v>
      </c>
      <c r="Q17" s="169">
        <v>10000</v>
      </c>
      <c r="R17" s="66">
        <f t="shared" si="13"/>
        <v>5.5599999999999997E-2</v>
      </c>
      <c r="S17" s="264"/>
      <c r="T17" s="36">
        <f t="shared" si="1"/>
        <v>10000</v>
      </c>
      <c r="U17" s="173">
        <v>10000</v>
      </c>
      <c r="V17" s="173"/>
      <c r="W17" s="261"/>
      <c r="X17" s="117">
        <f t="shared" si="14"/>
        <v>5.5599999999999997E-2</v>
      </c>
      <c r="Y17" s="168">
        <v>10000</v>
      </c>
      <c r="Z17" s="169">
        <v>10000</v>
      </c>
      <c r="AA17" s="66">
        <f t="shared" si="15"/>
        <v>5.5599999999999997E-2</v>
      </c>
      <c r="AB17" s="264"/>
      <c r="AC17" s="36">
        <f t="shared" si="2"/>
        <v>10000</v>
      </c>
      <c r="AD17" s="173">
        <v>10000</v>
      </c>
      <c r="AE17" s="173"/>
      <c r="AF17" s="261"/>
      <c r="AG17" s="117">
        <f t="shared" si="16"/>
        <v>5.5599999999999997E-2</v>
      </c>
      <c r="AH17" s="168">
        <v>10000</v>
      </c>
      <c r="AI17" s="169">
        <v>10000</v>
      </c>
      <c r="AJ17" s="66">
        <f t="shared" si="17"/>
        <v>5.5599999999999997E-2</v>
      </c>
      <c r="AK17" s="264"/>
      <c r="AL17" s="36">
        <f t="shared" si="3"/>
        <v>10000</v>
      </c>
      <c r="AM17" s="173">
        <v>10000</v>
      </c>
      <c r="AN17" s="173"/>
      <c r="AO17" s="261"/>
      <c r="AP17" s="117">
        <f t="shared" si="18"/>
        <v>5.5599999999999997E-2</v>
      </c>
      <c r="AQ17" s="168">
        <v>10000</v>
      </c>
      <c r="AR17" s="169">
        <v>10000</v>
      </c>
      <c r="AS17" s="66">
        <f t="shared" si="19"/>
        <v>5.5599999999999997E-2</v>
      </c>
      <c r="AT17" s="264"/>
      <c r="AU17" s="36">
        <f t="shared" si="4"/>
        <v>10000</v>
      </c>
      <c r="AV17" s="173">
        <v>10000</v>
      </c>
      <c r="AW17" s="173"/>
      <c r="AX17" s="261"/>
      <c r="AY17" s="117">
        <f t="shared" si="20"/>
        <v>5.5599999999999997E-2</v>
      </c>
      <c r="AZ17" s="168">
        <v>10000</v>
      </c>
      <c r="BA17" s="169">
        <v>10000</v>
      </c>
      <c r="BB17" s="66">
        <f t="shared" si="21"/>
        <v>5.5599999999999997E-2</v>
      </c>
      <c r="BC17" s="264"/>
      <c r="BD17" s="36">
        <f t="shared" si="5"/>
        <v>10000</v>
      </c>
      <c r="BE17" s="173">
        <v>10000</v>
      </c>
      <c r="BF17" s="173"/>
      <c r="BG17" s="261"/>
      <c r="BH17" s="117">
        <f t="shared" si="22"/>
        <v>5.5599999999999997E-2</v>
      </c>
      <c r="BI17" s="168">
        <v>10000</v>
      </c>
      <c r="BJ17" s="169">
        <v>10000</v>
      </c>
      <c r="BK17" s="66">
        <f t="shared" si="23"/>
        <v>5.5599999999999997E-2</v>
      </c>
      <c r="BL17" s="264"/>
      <c r="BM17" s="36">
        <f t="shared" si="6"/>
        <v>10000</v>
      </c>
      <c r="BN17" s="173">
        <v>10000</v>
      </c>
      <c r="BO17" s="173"/>
      <c r="BP17" s="261"/>
      <c r="BQ17" s="117">
        <f t="shared" si="24"/>
        <v>5.5599999999999997E-2</v>
      </c>
      <c r="BR17" s="168">
        <v>10000</v>
      </c>
      <c r="BS17" s="169">
        <v>10000</v>
      </c>
      <c r="BT17" s="66">
        <f t="shared" si="25"/>
        <v>5.5599999999999997E-2</v>
      </c>
      <c r="BU17" s="264"/>
      <c r="BV17" s="36">
        <f t="shared" si="7"/>
        <v>10000</v>
      </c>
      <c r="BW17" s="173">
        <v>10000</v>
      </c>
      <c r="BX17" s="173"/>
      <c r="BY17" s="261"/>
      <c r="BZ17" s="117">
        <f t="shared" si="26"/>
        <v>5.5599999999999997E-2</v>
      </c>
      <c r="CA17" s="106"/>
      <c r="CB17" s="176"/>
      <c r="CD17" s="62" t="str">
        <f t="shared" si="8"/>
        <v/>
      </c>
      <c r="CE17" s="67" t="str">
        <f t="shared" si="9"/>
        <v>教員</v>
      </c>
      <c r="CF17" s="64" t="str">
        <f t="shared" si="10"/>
        <v/>
      </c>
    </row>
    <row r="18" spans="1:84" ht="14.4" x14ac:dyDescent="0.2">
      <c r="A18" s="65">
        <v>7</v>
      </c>
      <c r="B18" s="163"/>
      <c r="C18" s="164" t="s">
        <v>182</v>
      </c>
      <c r="D18" s="165" t="s">
        <v>186</v>
      </c>
      <c r="E18" s="166"/>
      <c r="F18" s="167">
        <v>300000</v>
      </c>
      <c r="G18" s="168">
        <v>3000</v>
      </c>
      <c r="H18" s="169">
        <v>3000</v>
      </c>
      <c r="I18" s="66">
        <f t="shared" si="11"/>
        <v>0.01</v>
      </c>
      <c r="J18" s="264"/>
      <c r="K18" s="36">
        <f t="shared" si="0"/>
        <v>3000</v>
      </c>
      <c r="L18" s="173">
        <v>3000</v>
      </c>
      <c r="M18" s="173"/>
      <c r="N18" s="261"/>
      <c r="O18" s="117">
        <f t="shared" si="12"/>
        <v>0.01</v>
      </c>
      <c r="P18" s="168">
        <v>3000</v>
      </c>
      <c r="Q18" s="169">
        <v>3000</v>
      </c>
      <c r="R18" s="66">
        <f t="shared" si="13"/>
        <v>0.01</v>
      </c>
      <c r="S18" s="264"/>
      <c r="T18" s="36">
        <f t="shared" si="1"/>
        <v>3000</v>
      </c>
      <c r="U18" s="173">
        <v>3000</v>
      </c>
      <c r="V18" s="173"/>
      <c r="W18" s="261"/>
      <c r="X18" s="117">
        <f t="shared" si="14"/>
        <v>0.01</v>
      </c>
      <c r="Y18" s="168">
        <v>3000</v>
      </c>
      <c r="Z18" s="169">
        <v>3000</v>
      </c>
      <c r="AA18" s="66">
        <f t="shared" si="15"/>
        <v>0.01</v>
      </c>
      <c r="AB18" s="264"/>
      <c r="AC18" s="36">
        <f t="shared" si="2"/>
        <v>3000</v>
      </c>
      <c r="AD18" s="173">
        <v>3000</v>
      </c>
      <c r="AE18" s="173"/>
      <c r="AF18" s="261"/>
      <c r="AG18" s="117">
        <f t="shared" si="16"/>
        <v>0.01</v>
      </c>
      <c r="AH18" s="168">
        <v>3000</v>
      </c>
      <c r="AI18" s="169">
        <v>3000</v>
      </c>
      <c r="AJ18" s="66">
        <f t="shared" si="17"/>
        <v>0.01</v>
      </c>
      <c r="AK18" s="264"/>
      <c r="AL18" s="36">
        <f t="shared" si="3"/>
        <v>3000</v>
      </c>
      <c r="AM18" s="173">
        <v>3000</v>
      </c>
      <c r="AN18" s="173"/>
      <c r="AO18" s="261"/>
      <c r="AP18" s="117">
        <f t="shared" si="18"/>
        <v>0.01</v>
      </c>
      <c r="AQ18" s="168">
        <v>3000</v>
      </c>
      <c r="AR18" s="169">
        <v>3000</v>
      </c>
      <c r="AS18" s="66">
        <f t="shared" si="19"/>
        <v>0.01</v>
      </c>
      <c r="AT18" s="264"/>
      <c r="AU18" s="36">
        <f t="shared" si="4"/>
        <v>3000</v>
      </c>
      <c r="AV18" s="173">
        <v>3000</v>
      </c>
      <c r="AW18" s="173"/>
      <c r="AX18" s="261"/>
      <c r="AY18" s="117">
        <f t="shared" si="20"/>
        <v>0.01</v>
      </c>
      <c r="AZ18" s="168">
        <v>3000</v>
      </c>
      <c r="BA18" s="169">
        <v>3000</v>
      </c>
      <c r="BB18" s="66">
        <f t="shared" si="21"/>
        <v>0.01</v>
      </c>
      <c r="BC18" s="264"/>
      <c r="BD18" s="36">
        <f t="shared" si="5"/>
        <v>3000</v>
      </c>
      <c r="BE18" s="173">
        <v>3000</v>
      </c>
      <c r="BF18" s="173"/>
      <c r="BG18" s="261"/>
      <c r="BH18" s="117">
        <f t="shared" si="22"/>
        <v>0.01</v>
      </c>
      <c r="BI18" s="168">
        <v>3000</v>
      </c>
      <c r="BJ18" s="169">
        <v>3000</v>
      </c>
      <c r="BK18" s="66">
        <f t="shared" si="23"/>
        <v>0.01</v>
      </c>
      <c r="BL18" s="264"/>
      <c r="BM18" s="36">
        <f t="shared" si="6"/>
        <v>3000</v>
      </c>
      <c r="BN18" s="173">
        <v>3000</v>
      </c>
      <c r="BO18" s="173"/>
      <c r="BP18" s="261"/>
      <c r="BQ18" s="117">
        <f t="shared" si="24"/>
        <v>0.01</v>
      </c>
      <c r="BR18" s="168">
        <v>3000</v>
      </c>
      <c r="BS18" s="169">
        <v>3000</v>
      </c>
      <c r="BT18" s="66">
        <f t="shared" si="25"/>
        <v>0.01</v>
      </c>
      <c r="BU18" s="264"/>
      <c r="BV18" s="36">
        <f t="shared" si="7"/>
        <v>3000</v>
      </c>
      <c r="BW18" s="173">
        <v>3000</v>
      </c>
      <c r="BX18" s="173"/>
      <c r="BY18" s="261"/>
      <c r="BZ18" s="117">
        <f t="shared" si="26"/>
        <v>0.01</v>
      </c>
      <c r="CA18" s="106"/>
      <c r="CB18" s="176"/>
      <c r="CD18" s="62" t="str">
        <f t="shared" si="8"/>
        <v/>
      </c>
      <c r="CE18" s="67" t="str">
        <f t="shared" si="9"/>
        <v>教員</v>
      </c>
      <c r="CF18" s="64" t="str">
        <f t="shared" si="10"/>
        <v/>
      </c>
    </row>
    <row r="19" spans="1:84" ht="14.4" x14ac:dyDescent="0.2">
      <c r="A19" s="65">
        <v>8</v>
      </c>
      <c r="B19" s="163"/>
      <c r="C19" s="164" t="s">
        <v>187</v>
      </c>
      <c r="D19" s="165" t="s">
        <v>186</v>
      </c>
      <c r="E19" s="166"/>
      <c r="F19" s="167">
        <v>50000</v>
      </c>
      <c r="G19" s="168">
        <v>5000</v>
      </c>
      <c r="H19" s="169">
        <v>5000</v>
      </c>
      <c r="I19" s="66">
        <f t="shared" si="11"/>
        <v>0.1</v>
      </c>
      <c r="J19" s="264"/>
      <c r="K19" s="36">
        <f t="shared" si="0"/>
        <v>5000</v>
      </c>
      <c r="L19" s="173">
        <v>5000</v>
      </c>
      <c r="M19" s="173"/>
      <c r="N19" s="261"/>
      <c r="O19" s="117">
        <f t="shared" si="12"/>
        <v>0.1</v>
      </c>
      <c r="P19" s="168">
        <v>5000</v>
      </c>
      <c r="Q19" s="169">
        <v>5000</v>
      </c>
      <c r="R19" s="66">
        <f t="shared" si="13"/>
        <v>0.1</v>
      </c>
      <c r="S19" s="264"/>
      <c r="T19" s="36">
        <f t="shared" si="1"/>
        <v>5000</v>
      </c>
      <c r="U19" s="173">
        <v>5000</v>
      </c>
      <c r="V19" s="173"/>
      <c r="W19" s="261"/>
      <c r="X19" s="117">
        <f t="shared" si="14"/>
        <v>0.1</v>
      </c>
      <c r="Y19" s="168">
        <v>5000</v>
      </c>
      <c r="Z19" s="169">
        <v>5000</v>
      </c>
      <c r="AA19" s="66">
        <f t="shared" si="15"/>
        <v>0.1</v>
      </c>
      <c r="AB19" s="264"/>
      <c r="AC19" s="36">
        <f t="shared" si="2"/>
        <v>5000</v>
      </c>
      <c r="AD19" s="173">
        <v>5000</v>
      </c>
      <c r="AE19" s="173"/>
      <c r="AF19" s="261"/>
      <c r="AG19" s="117">
        <f t="shared" si="16"/>
        <v>0.1</v>
      </c>
      <c r="AH19" s="168">
        <v>5000</v>
      </c>
      <c r="AI19" s="169">
        <v>5000</v>
      </c>
      <c r="AJ19" s="66">
        <f t="shared" si="17"/>
        <v>0.1</v>
      </c>
      <c r="AK19" s="264"/>
      <c r="AL19" s="36">
        <f t="shared" si="3"/>
        <v>5000</v>
      </c>
      <c r="AM19" s="173">
        <v>5000</v>
      </c>
      <c r="AN19" s="173"/>
      <c r="AO19" s="261"/>
      <c r="AP19" s="117">
        <f t="shared" si="18"/>
        <v>0.1</v>
      </c>
      <c r="AQ19" s="168">
        <v>5000</v>
      </c>
      <c r="AR19" s="169">
        <v>5000</v>
      </c>
      <c r="AS19" s="66">
        <f t="shared" si="19"/>
        <v>0.1</v>
      </c>
      <c r="AT19" s="264"/>
      <c r="AU19" s="36">
        <f t="shared" si="4"/>
        <v>5000</v>
      </c>
      <c r="AV19" s="173">
        <v>5000</v>
      </c>
      <c r="AW19" s="173"/>
      <c r="AX19" s="261"/>
      <c r="AY19" s="117">
        <f t="shared" si="20"/>
        <v>0.1</v>
      </c>
      <c r="AZ19" s="168">
        <v>5000</v>
      </c>
      <c r="BA19" s="169">
        <v>5000</v>
      </c>
      <c r="BB19" s="66">
        <f t="shared" si="21"/>
        <v>0.1</v>
      </c>
      <c r="BC19" s="264"/>
      <c r="BD19" s="36">
        <f t="shared" si="5"/>
        <v>5000</v>
      </c>
      <c r="BE19" s="173">
        <v>5000</v>
      </c>
      <c r="BF19" s="173"/>
      <c r="BG19" s="261"/>
      <c r="BH19" s="117">
        <f t="shared" si="22"/>
        <v>0.1</v>
      </c>
      <c r="BI19" s="168">
        <v>5000</v>
      </c>
      <c r="BJ19" s="169">
        <v>5000</v>
      </c>
      <c r="BK19" s="66">
        <f t="shared" si="23"/>
        <v>0.1</v>
      </c>
      <c r="BL19" s="264"/>
      <c r="BM19" s="36">
        <f t="shared" si="6"/>
        <v>5000</v>
      </c>
      <c r="BN19" s="173">
        <v>5000</v>
      </c>
      <c r="BO19" s="173"/>
      <c r="BP19" s="261"/>
      <c r="BQ19" s="117">
        <f t="shared" si="24"/>
        <v>0.1</v>
      </c>
      <c r="BR19" s="168">
        <v>5000</v>
      </c>
      <c r="BS19" s="169">
        <v>5000</v>
      </c>
      <c r="BT19" s="66">
        <f t="shared" si="25"/>
        <v>0.1</v>
      </c>
      <c r="BU19" s="264"/>
      <c r="BV19" s="36">
        <f t="shared" si="7"/>
        <v>5000</v>
      </c>
      <c r="BW19" s="173">
        <v>5000</v>
      </c>
      <c r="BX19" s="173"/>
      <c r="BY19" s="261"/>
      <c r="BZ19" s="117">
        <f t="shared" si="26"/>
        <v>0.1</v>
      </c>
      <c r="CA19" s="106"/>
      <c r="CB19" s="176"/>
      <c r="CD19" s="62" t="str">
        <f t="shared" si="8"/>
        <v/>
      </c>
      <c r="CE19" s="67" t="str">
        <f t="shared" si="9"/>
        <v>事務職員</v>
      </c>
      <c r="CF19" s="64" t="str">
        <f t="shared" si="10"/>
        <v/>
      </c>
    </row>
    <row r="20" spans="1:84" ht="14.4" x14ac:dyDescent="0.2">
      <c r="A20" s="65">
        <v>9</v>
      </c>
      <c r="B20" s="163"/>
      <c r="C20" s="164" t="s">
        <v>182</v>
      </c>
      <c r="D20" s="165" t="s">
        <v>186</v>
      </c>
      <c r="E20" s="166"/>
      <c r="F20" s="167">
        <v>250000</v>
      </c>
      <c r="G20" s="168">
        <v>5000</v>
      </c>
      <c r="H20" s="169">
        <v>5000</v>
      </c>
      <c r="I20" s="66">
        <f t="shared" si="11"/>
        <v>0.02</v>
      </c>
      <c r="J20" s="264"/>
      <c r="K20" s="36">
        <f t="shared" si="0"/>
        <v>5000</v>
      </c>
      <c r="L20" s="173">
        <v>5000</v>
      </c>
      <c r="M20" s="173"/>
      <c r="N20" s="261"/>
      <c r="O20" s="117">
        <f t="shared" si="12"/>
        <v>0.02</v>
      </c>
      <c r="P20" s="168">
        <v>5000</v>
      </c>
      <c r="Q20" s="169">
        <v>5000</v>
      </c>
      <c r="R20" s="66">
        <f t="shared" si="13"/>
        <v>0.02</v>
      </c>
      <c r="S20" s="264"/>
      <c r="T20" s="36">
        <f t="shared" si="1"/>
        <v>5000</v>
      </c>
      <c r="U20" s="173">
        <v>5000</v>
      </c>
      <c r="V20" s="173"/>
      <c r="W20" s="261"/>
      <c r="X20" s="117">
        <f t="shared" si="14"/>
        <v>0.02</v>
      </c>
      <c r="Y20" s="168">
        <v>5000</v>
      </c>
      <c r="Z20" s="169">
        <v>5000</v>
      </c>
      <c r="AA20" s="66">
        <f t="shared" si="15"/>
        <v>0.02</v>
      </c>
      <c r="AB20" s="264"/>
      <c r="AC20" s="36">
        <f t="shared" si="2"/>
        <v>5000</v>
      </c>
      <c r="AD20" s="173">
        <v>5000</v>
      </c>
      <c r="AE20" s="173"/>
      <c r="AF20" s="261"/>
      <c r="AG20" s="117">
        <f t="shared" si="16"/>
        <v>0.02</v>
      </c>
      <c r="AH20" s="168">
        <v>5000</v>
      </c>
      <c r="AI20" s="169">
        <v>5000</v>
      </c>
      <c r="AJ20" s="66">
        <f t="shared" si="17"/>
        <v>0.02</v>
      </c>
      <c r="AK20" s="264"/>
      <c r="AL20" s="36">
        <f t="shared" si="3"/>
        <v>5000</v>
      </c>
      <c r="AM20" s="173">
        <v>5000</v>
      </c>
      <c r="AN20" s="173"/>
      <c r="AO20" s="261"/>
      <c r="AP20" s="117">
        <f t="shared" si="18"/>
        <v>0.02</v>
      </c>
      <c r="AQ20" s="168">
        <v>5000</v>
      </c>
      <c r="AR20" s="169">
        <v>5000</v>
      </c>
      <c r="AS20" s="66">
        <f t="shared" si="19"/>
        <v>0.02</v>
      </c>
      <c r="AT20" s="264"/>
      <c r="AU20" s="36">
        <f t="shared" si="4"/>
        <v>5000</v>
      </c>
      <c r="AV20" s="173">
        <v>5000</v>
      </c>
      <c r="AW20" s="173"/>
      <c r="AX20" s="261"/>
      <c r="AY20" s="117">
        <f t="shared" si="20"/>
        <v>0.02</v>
      </c>
      <c r="AZ20" s="168">
        <v>5000</v>
      </c>
      <c r="BA20" s="169">
        <v>5000</v>
      </c>
      <c r="BB20" s="66">
        <f t="shared" si="21"/>
        <v>0.02</v>
      </c>
      <c r="BC20" s="264"/>
      <c r="BD20" s="36">
        <f t="shared" si="5"/>
        <v>5000</v>
      </c>
      <c r="BE20" s="173">
        <v>5000</v>
      </c>
      <c r="BF20" s="173"/>
      <c r="BG20" s="261"/>
      <c r="BH20" s="117">
        <f t="shared" si="22"/>
        <v>0.02</v>
      </c>
      <c r="BI20" s="168">
        <v>5000</v>
      </c>
      <c r="BJ20" s="169">
        <v>5000</v>
      </c>
      <c r="BK20" s="66">
        <f t="shared" si="23"/>
        <v>0.02</v>
      </c>
      <c r="BL20" s="264"/>
      <c r="BM20" s="36">
        <f t="shared" si="6"/>
        <v>5000</v>
      </c>
      <c r="BN20" s="173">
        <v>5000</v>
      </c>
      <c r="BO20" s="173"/>
      <c r="BP20" s="261"/>
      <c r="BQ20" s="117">
        <f t="shared" si="24"/>
        <v>0.02</v>
      </c>
      <c r="BR20" s="168">
        <v>5000</v>
      </c>
      <c r="BS20" s="169">
        <v>5000</v>
      </c>
      <c r="BT20" s="66">
        <f t="shared" si="25"/>
        <v>0.02</v>
      </c>
      <c r="BU20" s="264"/>
      <c r="BV20" s="36">
        <f t="shared" si="7"/>
        <v>5000</v>
      </c>
      <c r="BW20" s="173">
        <v>5000</v>
      </c>
      <c r="BX20" s="173"/>
      <c r="BY20" s="261"/>
      <c r="BZ20" s="117">
        <f t="shared" si="26"/>
        <v>0.02</v>
      </c>
      <c r="CA20" s="106"/>
      <c r="CB20" s="176" t="s">
        <v>191</v>
      </c>
      <c r="CD20" s="62" t="str">
        <f t="shared" si="8"/>
        <v/>
      </c>
      <c r="CE20" s="67" t="str">
        <f t="shared" si="9"/>
        <v>教員</v>
      </c>
      <c r="CF20" s="64" t="str">
        <f t="shared" si="10"/>
        <v/>
      </c>
    </row>
    <row r="21" spans="1:84" ht="14.4" x14ac:dyDescent="0.2">
      <c r="A21" s="65">
        <v>10</v>
      </c>
      <c r="B21" s="163"/>
      <c r="C21" s="164" t="s">
        <v>182</v>
      </c>
      <c r="D21" s="165" t="s">
        <v>186</v>
      </c>
      <c r="E21" s="166"/>
      <c r="F21" s="167">
        <v>220000</v>
      </c>
      <c r="G21" s="168">
        <v>10000</v>
      </c>
      <c r="H21" s="169">
        <v>10000</v>
      </c>
      <c r="I21" s="66">
        <f t="shared" si="11"/>
        <v>4.5499999999999999E-2</v>
      </c>
      <c r="J21" s="264"/>
      <c r="K21" s="36">
        <f t="shared" si="0"/>
        <v>10000</v>
      </c>
      <c r="L21" s="173">
        <v>10000</v>
      </c>
      <c r="M21" s="173"/>
      <c r="N21" s="261"/>
      <c r="O21" s="117">
        <f t="shared" si="12"/>
        <v>4.5499999999999999E-2</v>
      </c>
      <c r="P21" s="168">
        <v>10000</v>
      </c>
      <c r="Q21" s="169">
        <v>10000</v>
      </c>
      <c r="R21" s="66">
        <f t="shared" si="13"/>
        <v>4.5499999999999999E-2</v>
      </c>
      <c r="S21" s="264"/>
      <c r="T21" s="36">
        <f t="shared" si="1"/>
        <v>10000</v>
      </c>
      <c r="U21" s="173">
        <v>10000</v>
      </c>
      <c r="V21" s="173"/>
      <c r="W21" s="261"/>
      <c r="X21" s="117">
        <f t="shared" si="14"/>
        <v>4.5499999999999999E-2</v>
      </c>
      <c r="Y21" s="168">
        <v>10000</v>
      </c>
      <c r="Z21" s="169">
        <v>10000</v>
      </c>
      <c r="AA21" s="66">
        <f t="shared" si="15"/>
        <v>4.5499999999999999E-2</v>
      </c>
      <c r="AB21" s="264"/>
      <c r="AC21" s="36">
        <f t="shared" si="2"/>
        <v>10000</v>
      </c>
      <c r="AD21" s="173">
        <v>10000</v>
      </c>
      <c r="AE21" s="173"/>
      <c r="AF21" s="261"/>
      <c r="AG21" s="117">
        <f t="shared" si="16"/>
        <v>4.5499999999999999E-2</v>
      </c>
      <c r="AH21" s="168">
        <v>10000</v>
      </c>
      <c r="AI21" s="169">
        <v>10000</v>
      </c>
      <c r="AJ21" s="66">
        <f t="shared" si="17"/>
        <v>4.5499999999999999E-2</v>
      </c>
      <c r="AK21" s="264"/>
      <c r="AL21" s="36">
        <f t="shared" si="3"/>
        <v>10000</v>
      </c>
      <c r="AM21" s="173">
        <v>10000</v>
      </c>
      <c r="AN21" s="173"/>
      <c r="AO21" s="261"/>
      <c r="AP21" s="117">
        <f t="shared" si="18"/>
        <v>4.5499999999999999E-2</v>
      </c>
      <c r="AQ21" s="168">
        <v>10000</v>
      </c>
      <c r="AR21" s="169">
        <v>10000</v>
      </c>
      <c r="AS21" s="66">
        <f t="shared" si="19"/>
        <v>4.5499999999999999E-2</v>
      </c>
      <c r="AT21" s="264"/>
      <c r="AU21" s="36">
        <f t="shared" si="4"/>
        <v>10000</v>
      </c>
      <c r="AV21" s="173">
        <v>10000</v>
      </c>
      <c r="AW21" s="173"/>
      <c r="AX21" s="261"/>
      <c r="AY21" s="117">
        <f t="shared" si="20"/>
        <v>4.5499999999999999E-2</v>
      </c>
      <c r="AZ21" s="168">
        <v>10000</v>
      </c>
      <c r="BA21" s="169">
        <v>10000</v>
      </c>
      <c r="BB21" s="66">
        <f t="shared" si="21"/>
        <v>4.5499999999999999E-2</v>
      </c>
      <c r="BC21" s="264"/>
      <c r="BD21" s="36">
        <f t="shared" si="5"/>
        <v>10000</v>
      </c>
      <c r="BE21" s="173">
        <v>10000</v>
      </c>
      <c r="BF21" s="173"/>
      <c r="BG21" s="261"/>
      <c r="BH21" s="117">
        <f t="shared" si="22"/>
        <v>4.5499999999999999E-2</v>
      </c>
      <c r="BI21" s="168">
        <v>10000</v>
      </c>
      <c r="BJ21" s="169">
        <v>10000</v>
      </c>
      <c r="BK21" s="66">
        <f t="shared" si="23"/>
        <v>4.5499999999999999E-2</v>
      </c>
      <c r="BL21" s="264"/>
      <c r="BM21" s="36">
        <f t="shared" si="6"/>
        <v>10000</v>
      </c>
      <c r="BN21" s="173">
        <v>10000</v>
      </c>
      <c r="BO21" s="173"/>
      <c r="BP21" s="261"/>
      <c r="BQ21" s="117">
        <f t="shared" si="24"/>
        <v>4.5499999999999999E-2</v>
      </c>
      <c r="BR21" s="168">
        <v>10000</v>
      </c>
      <c r="BS21" s="169">
        <v>10000</v>
      </c>
      <c r="BT21" s="66">
        <f t="shared" si="25"/>
        <v>4.5499999999999999E-2</v>
      </c>
      <c r="BU21" s="264"/>
      <c r="BV21" s="36">
        <f t="shared" si="7"/>
        <v>10000</v>
      </c>
      <c r="BW21" s="173">
        <v>10000</v>
      </c>
      <c r="BX21" s="173"/>
      <c r="BY21" s="261"/>
      <c r="BZ21" s="117">
        <f t="shared" si="26"/>
        <v>4.5499999999999999E-2</v>
      </c>
      <c r="CA21" s="106"/>
      <c r="CB21" s="176" t="s">
        <v>191</v>
      </c>
      <c r="CD21" s="62" t="str">
        <f t="shared" si="8"/>
        <v/>
      </c>
      <c r="CE21" s="67" t="str">
        <f t="shared" si="9"/>
        <v>教員</v>
      </c>
      <c r="CF21" s="64" t="str">
        <f t="shared" si="10"/>
        <v/>
      </c>
    </row>
    <row r="22" spans="1:84" ht="14.4" x14ac:dyDescent="0.2">
      <c r="A22" s="65">
        <v>11</v>
      </c>
      <c r="B22" s="163"/>
      <c r="C22" s="164" t="s">
        <v>182</v>
      </c>
      <c r="D22" s="165" t="s">
        <v>186</v>
      </c>
      <c r="E22" s="166"/>
      <c r="F22" s="167">
        <v>80000</v>
      </c>
      <c r="G22" s="168">
        <v>3200</v>
      </c>
      <c r="H22" s="169">
        <v>3200</v>
      </c>
      <c r="I22" s="66">
        <f t="shared" si="11"/>
        <v>0.04</v>
      </c>
      <c r="J22" s="264"/>
      <c r="K22" s="36">
        <f t="shared" si="0"/>
        <v>3200</v>
      </c>
      <c r="L22" s="173">
        <v>3200</v>
      </c>
      <c r="M22" s="173"/>
      <c r="N22" s="261"/>
      <c r="O22" s="117">
        <f t="shared" si="12"/>
        <v>0.04</v>
      </c>
      <c r="P22" s="168">
        <v>3200</v>
      </c>
      <c r="Q22" s="169">
        <v>3200</v>
      </c>
      <c r="R22" s="66">
        <f t="shared" si="13"/>
        <v>0.04</v>
      </c>
      <c r="S22" s="264"/>
      <c r="T22" s="36">
        <f t="shared" si="1"/>
        <v>3200</v>
      </c>
      <c r="U22" s="173">
        <v>3200</v>
      </c>
      <c r="V22" s="173"/>
      <c r="W22" s="261"/>
      <c r="X22" s="117">
        <f t="shared" si="14"/>
        <v>0.04</v>
      </c>
      <c r="Y22" s="168">
        <v>3200</v>
      </c>
      <c r="Z22" s="169">
        <v>3200</v>
      </c>
      <c r="AA22" s="66">
        <f t="shared" si="15"/>
        <v>0.04</v>
      </c>
      <c r="AB22" s="264"/>
      <c r="AC22" s="36">
        <f t="shared" si="2"/>
        <v>3200</v>
      </c>
      <c r="AD22" s="173">
        <v>3200</v>
      </c>
      <c r="AE22" s="173"/>
      <c r="AF22" s="261"/>
      <c r="AG22" s="117">
        <f t="shared" si="16"/>
        <v>0.04</v>
      </c>
      <c r="AH22" s="168">
        <v>3200</v>
      </c>
      <c r="AI22" s="169">
        <v>3200</v>
      </c>
      <c r="AJ22" s="66">
        <f t="shared" si="17"/>
        <v>0.04</v>
      </c>
      <c r="AK22" s="264"/>
      <c r="AL22" s="36">
        <f t="shared" si="3"/>
        <v>3200</v>
      </c>
      <c r="AM22" s="173">
        <v>3200</v>
      </c>
      <c r="AN22" s="173"/>
      <c r="AO22" s="261"/>
      <c r="AP22" s="117">
        <f t="shared" si="18"/>
        <v>0.04</v>
      </c>
      <c r="AQ22" s="168">
        <v>3200</v>
      </c>
      <c r="AR22" s="169">
        <v>3200</v>
      </c>
      <c r="AS22" s="66">
        <f t="shared" si="19"/>
        <v>0.04</v>
      </c>
      <c r="AT22" s="264"/>
      <c r="AU22" s="36">
        <f t="shared" si="4"/>
        <v>3200</v>
      </c>
      <c r="AV22" s="173">
        <v>3200</v>
      </c>
      <c r="AW22" s="173"/>
      <c r="AX22" s="261"/>
      <c r="AY22" s="117">
        <f t="shared" si="20"/>
        <v>0.04</v>
      </c>
      <c r="AZ22" s="168">
        <v>3200</v>
      </c>
      <c r="BA22" s="169">
        <v>3200</v>
      </c>
      <c r="BB22" s="66">
        <f t="shared" si="21"/>
        <v>0.04</v>
      </c>
      <c r="BC22" s="264"/>
      <c r="BD22" s="36">
        <f t="shared" si="5"/>
        <v>3200</v>
      </c>
      <c r="BE22" s="173">
        <v>3200</v>
      </c>
      <c r="BF22" s="173"/>
      <c r="BG22" s="261"/>
      <c r="BH22" s="117">
        <f t="shared" si="22"/>
        <v>0.04</v>
      </c>
      <c r="BI22" s="168">
        <v>3200</v>
      </c>
      <c r="BJ22" s="169">
        <v>3200</v>
      </c>
      <c r="BK22" s="66">
        <f t="shared" si="23"/>
        <v>0.04</v>
      </c>
      <c r="BL22" s="264"/>
      <c r="BM22" s="36">
        <f t="shared" si="6"/>
        <v>3200</v>
      </c>
      <c r="BN22" s="173">
        <v>3200</v>
      </c>
      <c r="BO22" s="173"/>
      <c r="BP22" s="261"/>
      <c r="BQ22" s="117">
        <f t="shared" si="24"/>
        <v>0.04</v>
      </c>
      <c r="BR22" s="168">
        <v>3200</v>
      </c>
      <c r="BS22" s="169">
        <v>3200</v>
      </c>
      <c r="BT22" s="66">
        <f t="shared" si="25"/>
        <v>0.04</v>
      </c>
      <c r="BU22" s="264"/>
      <c r="BV22" s="36">
        <f t="shared" si="7"/>
        <v>3200</v>
      </c>
      <c r="BW22" s="173">
        <v>3200</v>
      </c>
      <c r="BX22" s="173"/>
      <c r="BY22" s="261"/>
      <c r="BZ22" s="117">
        <f t="shared" si="26"/>
        <v>0.04</v>
      </c>
      <c r="CA22" s="106"/>
      <c r="CB22" s="176"/>
      <c r="CD22" s="62" t="str">
        <f t="shared" si="8"/>
        <v/>
      </c>
      <c r="CE22" s="67" t="str">
        <f t="shared" si="9"/>
        <v>教員</v>
      </c>
      <c r="CF22" s="64" t="str">
        <f t="shared" si="10"/>
        <v/>
      </c>
    </row>
    <row r="23" spans="1:84" ht="14.4" x14ac:dyDescent="0.2">
      <c r="A23" s="65">
        <v>12</v>
      </c>
      <c r="B23" s="163"/>
      <c r="C23" s="164" t="s">
        <v>188</v>
      </c>
      <c r="D23" s="165" t="s">
        <v>186</v>
      </c>
      <c r="E23" s="166"/>
      <c r="F23" s="167">
        <v>50000</v>
      </c>
      <c r="G23" s="168">
        <v>2000</v>
      </c>
      <c r="H23" s="169">
        <v>2000</v>
      </c>
      <c r="I23" s="66">
        <f t="shared" si="11"/>
        <v>0.04</v>
      </c>
      <c r="J23" s="264"/>
      <c r="K23" s="36">
        <f t="shared" si="0"/>
        <v>2000</v>
      </c>
      <c r="L23" s="173">
        <v>2000</v>
      </c>
      <c r="M23" s="173"/>
      <c r="N23" s="261"/>
      <c r="O23" s="117">
        <f t="shared" si="12"/>
        <v>0.04</v>
      </c>
      <c r="P23" s="168">
        <v>2000</v>
      </c>
      <c r="Q23" s="169">
        <v>2000</v>
      </c>
      <c r="R23" s="66">
        <f t="shared" si="13"/>
        <v>0.04</v>
      </c>
      <c r="S23" s="264"/>
      <c r="T23" s="36">
        <f t="shared" si="1"/>
        <v>2000</v>
      </c>
      <c r="U23" s="173">
        <v>2000</v>
      </c>
      <c r="V23" s="173"/>
      <c r="W23" s="261"/>
      <c r="X23" s="117">
        <f t="shared" si="14"/>
        <v>0.04</v>
      </c>
      <c r="Y23" s="168">
        <v>2000</v>
      </c>
      <c r="Z23" s="169">
        <v>2000</v>
      </c>
      <c r="AA23" s="66">
        <f t="shared" si="15"/>
        <v>0.04</v>
      </c>
      <c r="AB23" s="264"/>
      <c r="AC23" s="36">
        <f t="shared" si="2"/>
        <v>2000</v>
      </c>
      <c r="AD23" s="173">
        <v>2000</v>
      </c>
      <c r="AE23" s="173"/>
      <c r="AF23" s="261"/>
      <c r="AG23" s="117">
        <f t="shared" si="16"/>
        <v>0.04</v>
      </c>
      <c r="AH23" s="168">
        <v>2000</v>
      </c>
      <c r="AI23" s="169">
        <v>2000</v>
      </c>
      <c r="AJ23" s="66">
        <f t="shared" si="17"/>
        <v>0.04</v>
      </c>
      <c r="AK23" s="264"/>
      <c r="AL23" s="36">
        <f t="shared" si="3"/>
        <v>2000</v>
      </c>
      <c r="AM23" s="173">
        <v>2000</v>
      </c>
      <c r="AN23" s="173"/>
      <c r="AO23" s="261"/>
      <c r="AP23" s="117">
        <f t="shared" si="18"/>
        <v>0.04</v>
      </c>
      <c r="AQ23" s="168">
        <v>2000</v>
      </c>
      <c r="AR23" s="169">
        <v>2000</v>
      </c>
      <c r="AS23" s="66">
        <f t="shared" si="19"/>
        <v>0.04</v>
      </c>
      <c r="AT23" s="264"/>
      <c r="AU23" s="36">
        <f t="shared" si="4"/>
        <v>2000</v>
      </c>
      <c r="AV23" s="173">
        <v>2000</v>
      </c>
      <c r="AW23" s="173"/>
      <c r="AX23" s="261"/>
      <c r="AY23" s="117">
        <f t="shared" si="20"/>
        <v>0.04</v>
      </c>
      <c r="AZ23" s="168">
        <v>2000</v>
      </c>
      <c r="BA23" s="169">
        <v>2000</v>
      </c>
      <c r="BB23" s="66">
        <f t="shared" si="21"/>
        <v>0.04</v>
      </c>
      <c r="BC23" s="264"/>
      <c r="BD23" s="36">
        <f t="shared" si="5"/>
        <v>2000</v>
      </c>
      <c r="BE23" s="173">
        <v>2000</v>
      </c>
      <c r="BF23" s="173"/>
      <c r="BG23" s="261"/>
      <c r="BH23" s="117">
        <f t="shared" si="22"/>
        <v>0.04</v>
      </c>
      <c r="BI23" s="168">
        <v>2000</v>
      </c>
      <c r="BJ23" s="169">
        <v>2000</v>
      </c>
      <c r="BK23" s="66">
        <f t="shared" si="23"/>
        <v>0.04</v>
      </c>
      <c r="BL23" s="264"/>
      <c r="BM23" s="36">
        <f t="shared" si="6"/>
        <v>2000</v>
      </c>
      <c r="BN23" s="173">
        <v>2000</v>
      </c>
      <c r="BO23" s="173"/>
      <c r="BP23" s="261"/>
      <c r="BQ23" s="117">
        <f t="shared" si="24"/>
        <v>0.04</v>
      </c>
      <c r="BR23" s="168">
        <v>2000</v>
      </c>
      <c r="BS23" s="169">
        <v>2000</v>
      </c>
      <c r="BT23" s="66">
        <f t="shared" si="25"/>
        <v>0.04</v>
      </c>
      <c r="BU23" s="264"/>
      <c r="BV23" s="36">
        <f t="shared" si="7"/>
        <v>2000</v>
      </c>
      <c r="BW23" s="173">
        <v>2000</v>
      </c>
      <c r="BX23" s="173"/>
      <c r="BY23" s="261"/>
      <c r="BZ23" s="117">
        <f t="shared" si="26"/>
        <v>0.04</v>
      </c>
      <c r="CA23" s="106"/>
      <c r="CB23" s="176"/>
      <c r="CD23" s="62" t="str">
        <f t="shared" si="8"/>
        <v/>
      </c>
      <c r="CE23" s="67" t="str">
        <f t="shared" si="9"/>
        <v>その他</v>
      </c>
      <c r="CF23" s="64" t="str">
        <f t="shared" si="10"/>
        <v/>
      </c>
    </row>
    <row r="24" spans="1:84" ht="14.4" x14ac:dyDescent="0.2">
      <c r="A24" s="65">
        <v>13</v>
      </c>
      <c r="B24" s="163"/>
      <c r="C24" s="164" t="s">
        <v>188</v>
      </c>
      <c r="D24" s="165" t="s">
        <v>186</v>
      </c>
      <c r="E24" s="166"/>
      <c r="F24" s="167">
        <v>120000</v>
      </c>
      <c r="G24" s="168">
        <v>5000</v>
      </c>
      <c r="H24" s="169">
        <v>5000</v>
      </c>
      <c r="I24" s="66">
        <f t="shared" si="11"/>
        <v>4.1700000000000001E-2</v>
      </c>
      <c r="J24" s="264"/>
      <c r="K24" s="36">
        <f>IF(L24="",IF(M24="","",L24+M24),L24+M24)</f>
        <v>5000</v>
      </c>
      <c r="L24" s="173">
        <v>5000</v>
      </c>
      <c r="M24" s="173"/>
      <c r="N24" s="261"/>
      <c r="O24" s="117">
        <f t="shared" si="12"/>
        <v>4.1700000000000001E-2</v>
      </c>
      <c r="P24" s="168">
        <v>5000</v>
      </c>
      <c r="Q24" s="169">
        <v>5000</v>
      </c>
      <c r="R24" s="66">
        <f t="shared" si="13"/>
        <v>4.1700000000000001E-2</v>
      </c>
      <c r="S24" s="264"/>
      <c r="T24" s="36">
        <f>IF(U24="",IF(V24="","",U24+V24),U24+V24)</f>
        <v>5000</v>
      </c>
      <c r="U24" s="173">
        <v>5000</v>
      </c>
      <c r="V24" s="173"/>
      <c r="W24" s="261"/>
      <c r="X24" s="117">
        <f t="shared" si="14"/>
        <v>4.1700000000000001E-2</v>
      </c>
      <c r="Y24" s="168">
        <v>5000</v>
      </c>
      <c r="Z24" s="169">
        <v>5000</v>
      </c>
      <c r="AA24" s="66">
        <f t="shared" si="15"/>
        <v>4.1700000000000001E-2</v>
      </c>
      <c r="AB24" s="264"/>
      <c r="AC24" s="36">
        <f>IF(AD24="",IF(AE24="","",AD24+AE24),AD24+AE24)</f>
        <v>5000</v>
      </c>
      <c r="AD24" s="173">
        <v>5000</v>
      </c>
      <c r="AE24" s="173"/>
      <c r="AF24" s="261"/>
      <c r="AG24" s="117">
        <f t="shared" si="16"/>
        <v>4.1700000000000001E-2</v>
      </c>
      <c r="AH24" s="168">
        <v>5000</v>
      </c>
      <c r="AI24" s="169">
        <v>5000</v>
      </c>
      <c r="AJ24" s="66">
        <f t="shared" si="17"/>
        <v>4.1700000000000001E-2</v>
      </c>
      <c r="AK24" s="264"/>
      <c r="AL24" s="36">
        <f>IF(AM24="",IF(AN24="","",AM24+AN24),AM24+AN24)</f>
        <v>5000</v>
      </c>
      <c r="AM24" s="173">
        <v>5000</v>
      </c>
      <c r="AN24" s="173"/>
      <c r="AO24" s="261"/>
      <c r="AP24" s="117">
        <f t="shared" si="18"/>
        <v>4.1700000000000001E-2</v>
      </c>
      <c r="AQ24" s="168">
        <v>5000</v>
      </c>
      <c r="AR24" s="169">
        <v>5000</v>
      </c>
      <c r="AS24" s="66">
        <f t="shared" si="19"/>
        <v>4.1700000000000001E-2</v>
      </c>
      <c r="AT24" s="264"/>
      <c r="AU24" s="36">
        <f>IF(AV24="",IF(AW24="","",AV24+AW24),AV24+AW24)</f>
        <v>5000</v>
      </c>
      <c r="AV24" s="173">
        <v>5000</v>
      </c>
      <c r="AW24" s="173"/>
      <c r="AX24" s="261"/>
      <c r="AY24" s="117">
        <f t="shared" si="20"/>
        <v>4.1700000000000001E-2</v>
      </c>
      <c r="AZ24" s="168">
        <v>5000</v>
      </c>
      <c r="BA24" s="169">
        <v>5000</v>
      </c>
      <c r="BB24" s="66">
        <f t="shared" si="21"/>
        <v>4.1700000000000001E-2</v>
      </c>
      <c r="BC24" s="264"/>
      <c r="BD24" s="36">
        <f>IF(BE24="",IF(BF24="","",BE24+BF24),BE24+BF24)</f>
        <v>5000</v>
      </c>
      <c r="BE24" s="173">
        <v>5000</v>
      </c>
      <c r="BF24" s="173"/>
      <c r="BG24" s="261"/>
      <c r="BH24" s="117">
        <f t="shared" si="22"/>
        <v>4.1700000000000001E-2</v>
      </c>
      <c r="BI24" s="168">
        <v>5000</v>
      </c>
      <c r="BJ24" s="169">
        <v>5000</v>
      </c>
      <c r="BK24" s="66">
        <f t="shared" si="23"/>
        <v>4.1700000000000001E-2</v>
      </c>
      <c r="BL24" s="264"/>
      <c r="BM24" s="36">
        <f>IF(BN24="",IF(BO24="","",BN24+BO24),BN24+BO24)</f>
        <v>5000</v>
      </c>
      <c r="BN24" s="173">
        <v>5000</v>
      </c>
      <c r="BO24" s="173"/>
      <c r="BP24" s="261"/>
      <c r="BQ24" s="117">
        <f t="shared" si="24"/>
        <v>4.1700000000000001E-2</v>
      </c>
      <c r="BR24" s="168">
        <v>5000</v>
      </c>
      <c r="BS24" s="169">
        <v>5000</v>
      </c>
      <c r="BT24" s="66">
        <f t="shared" si="25"/>
        <v>4.1700000000000001E-2</v>
      </c>
      <c r="BU24" s="264"/>
      <c r="BV24" s="36">
        <f>IF(BW24="",IF(BX24="","",BW24+BX24),BW24+BX24)</f>
        <v>5000</v>
      </c>
      <c r="BW24" s="173">
        <v>5000</v>
      </c>
      <c r="BX24" s="173"/>
      <c r="BY24" s="261"/>
      <c r="BZ24" s="117">
        <f t="shared" si="26"/>
        <v>4.1700000000000001E-2</v>
      </c>
      <c r="CA24" s="106"/>
      <c r="CB24" s="176"/>
      <c r="CD24" s="62" t="str">
        <f t="shared" si="8"/>
        <v/>
      </c>
      <c r="CE24" s="67" t="str">
        <f t="shared" si="9"/>
        <v>その他</v>
      </c>
      <c r="CF24" s="64" t="str">
        <f t="shared" si="10"/>
        <v/>
      </c>
    </row>
    <row r="25" spans="1:84" ht="14.4" x14ac:dyDescent="0.2">
      <c r="A25" s="65">
        <v>14</v>
      </c>
      <c r="B25" s="163"/>
      <c r="C25" s="164"/>
      <c r="D25" s="165"/>
      <c r="E25" s="166"/>
      <c r="F25" s="167"/>
      <c r="G25" s="168"/>
      <c r="H25" s="169"/>
      <c r="I25" s="66" t="str">
        <f t="shared" si="11"/>
        <v/>
      </c>
      <c r="J25" s="264"/>
      <c r="K25" s="36" t="str">
        <f t="shared" ref="K25:K113" si="27">IF(L25="",IF(M25="","",L25+M25),L25+M25)</f>
        <v/>
      </c>
      <c r="L25" s="173"/>
      <c r="M25" s="173"/>
      <c r="N25" s="261"/>
      <c r="O25" s="117" t="str">
        <f t="shared" si="12"/>
        <v/>
      </c>
      <c r="P25" s="168"/>
      <c r="Q25" s="169"/>
      <c r="R25" s="66" t="str">
        <f t="shared" si="13"/>
        <v/>
      </c>
      <c r="S25" s="264"/>
      <c r="T25" s="36" t="str">
        <f t="shared" ref="T25:T108" si="28">IF(U25="",IF(V25="","",U25+V25),U25+V25)</f>
        <v/>
      </c>
      <c r="U25" s="173"/>
      <c r="V25" s="173"/>
      <c r="W25" s="261"/>
      <c r="X25" s="117" t="str">
        <f t="shared" si="14"/>
        <v/>
      </c>
      <c r="Y25" s="168"/>
      <c r="Z25" s="169"/>
      <c r="AA25" s="66" t="str">
        <f t="shared" si="15"/>
        <v/>
      </c>
      <c r="AB25" s="264"/>
      <c r="AC25" s="36" t="str">
        <f t="shared" ref="AC25:AC108" si="29">IF(AD25="",IF(AE25="","",AD25+AE25),AD25+AE25)</f>
        <v/>
      </c>
      <c r="AD25" s="173"/>
      <c r="AE25" s="173"/>
      <c r="AF25" s="261"/>
      <c r="AG25" s="117" t="str">
        <f t="shared" si="16"/>
        <v/>
      </c>
      <c r="AH25" s="168"/>
      <c r="AI25" s="169"/>
      <c r="AJ25" s="66" t="str">
        <f t="shared" si="17"/>
        <v/>
      </c>
      <c r="AK25" s="264"/>
      <c r="AL25" s="36" t="str">
        <f t="shared" ref="AL25:AL108" si="30">IF(AM25="",IF(AN25="","",AM25+AN25),AM25+AN25)</f>
        <v/>
      </c>
      <c r="AM25" s="173"/>
      <c r="AN25" s="173"/>
      <c r="AO25" s="261"/>
      <c r="AP25" s="117" t="str">
        <f t="shared" si="18"/>
        <v/>
      </c>
      <c r="AQ25" s="168"/>
      <c r="AR25" s="169"/>
      <c r="AS25" s="66" t="str">
        <f t="shared" si="19"/>
        <v/>
      </c>
      <c r="AT25" s="264"/>
      <c r="AU25" s="36" t="str">
        <f t="shared" ref="AU25:AU108" si="31">IF(AV25="",IF(AW25="","",AV25+AW25),AV25+AW25)</f>
        <v/>
      </c>
      <c r="AV25" s="173"/>
      <c r="AW25" s="173"/>
      <c r="AX25" s="261"/>
      <c r="AY25" s="117" t="str">
        <f t="shared" si="20"/>
        <v/>
      </c>
      <c r="AZ25" s="168"/>
      <c r="BA25" s="169"/>
      <c r="BB25" s="66" t="str">
        <f t="shared" si="21"/>
        <v/>
      </c>
      <c r="BC25" s="264"/>
      <c r="BD25" s="36" t="str">
        <f t="shared" ref="BD25:BD108" si="32">IF(BE25="",IF(BF25="","",BE25+BF25),BE25+BF25)</f>
        <v/>
      </c>
      <c r="BE25" s="173"/>
      <c r="BF25" s="173"/>
      <c r="BG25" s="261"/>
      <c r="BH25" s="117" t="str">
        <f t="shared" si="22"/>
        <v/>
      </c>
      <c r="BI25" s="168"/>
      <c r="BJ25" s="169"/>
      <c r="BK25" s="66" t="str">
        <f t="shared" si="23"/>
        <v/>
      </c>
      <c r="BL25" s="264"/>
      <c r="BM25" s="36" t="str">
        <f t="shared" ref="BM25:BM108" si="33">IF(BN25="",IF(BO25="","",BN25+BO25),BN25+BO25)</f>
        <v/>
      </c>
      <c r="BN25" s="173"/>
      <c r="BO25" s="173"/>
      <c r="BP25" s="261"/>
      <c r="BQ25" s="117" t="str">
        <f t="shared" si="24"/>
        <v/>
      </c>
      <c r="BR25" s="168"/>
      <c r="BS25" s="169"/>
      <c r="BT25" s="66" t="str">
        <f t="shared" si="25"/>
        <v/>
      </c>
      <c r="BU25" s="264"/>
      <c r="BV25" s="36" t="str">
        <f t="shared" ref="BV25:BV108" si="34">IF(BW25="",IF(BX25="","",BW25+BX25),BW25+BX25)</f>
        <v/>
      </c>
      <c r="BW25" s="173"/>
      <c r="BX25" s="173"/>
      <c r="BY25" s="261"/>
      <c r="BZ25" s="117" t="str">
        <f t="shared" si="26"/>
        <v/>
      </c>
      <c r="CA25" s="106"/>
      <c r="CB25" s="176"/>
      <c r="CD25" s="62" t="str">
        <f t="shared" si="8"/>
        <v/>
      </c>
      <c r="CE25" s="67" t="str">
        <f t="shared" si="9"/>
        <v/>
      </c>
      <c r="CF25" s="64" t="str">
        <f t="shared" si="10"/>
        <v/>
      </c>
    </row>
    <row r="26" spans="1:84" ht="14.4" x14ac:dyDescent="0.2">
      <c r="A26" s="65">
        <v>15</v>
      </c>
      <c r="B26" s="200" t="s">
        <v>194</v>
      </c>
      <c r="C26" s="164" t="s">
        <v>182</v>
      </c>
      <c r="D26" s="165" t="s">
        <v>179</v>
      </c>
      <c r="E26" s="166"/>
      <c r="F26" s="167">
        <v>200000</v>
      </c>
      <c r="G26" s="168"/>
      <c r="H26" s="169"/>
      <c r="I26" s="66" t="str">
        <f t="shared" si="11"/>
        <v/>
      </c>
      <c r="J26" s="264"/>
      <c r="K26" s="36" t="str">
        <f t="shared" si="27"/>
        <v/>
      </c>
      <c r="L26" s="174"/>
      <c r="M26" s="173"/>
      <c r="N26" s="261"/>
      <c r="O26" s="117" t="str">
        <f t="shared" si="12"/>
        <v/>
      </c>
      <c r="P26" s="168"/>
      <c r="Q26" s="169"/>
      <c r="R26" s="66" t="str">
        <f t="shared" si="13"/>
        <v/>
      </c>
      <c r="S26" s="264"/>
      <c r="T26" s="36" t="str">
        <f t="shared" si="28"/>
        <v/>
      </c>
      <c r="U26" s="174"/>
      <c r="V26" s="173"/>
      <c r="W26" s="261"/>
      <c r="X26" s="117" t="str">
        <f t="shared" si="14"/>
        <v/>
      </c>
      <c r="Y26" s="168">
        <v>10000</v>
      </c>
      <c r="Z26" s="169">
        <v>9000</v>
      </c>
      <c r="AA26" s="66">
        <f t="shared" si="15"/>
        <v>0.05</v>
      </c>
      <c r="AB26" s="264"/>
      <c r="AC26" s="36">
        <f t="shared" si="29"/>
        <v>10000</v>
      </c>
      <c r="AD26" s="174">
        <v>9000</v>
      </c>
      <c r="AE26" s="173">
        <v>1000</v>
      </c>
      <c r="AF26" s="261"/>
      <c r="AG26" s="117">
        <f t="shared" si="16"/>
        <v>0.05</v>
      </c>
      <c r="AH26" s="168">
        <v>10000</v>
      </c>
      <c r="AI26" s="169">
        <v>9000</v>
      </c>
      <c r="AJ26" s="66">
        <f t="shared" si="17"/>
        <v>0.05</v>
      </c>
      <c r="AK26" s="264"/>
      <c r="AL26" s="36">
        <f t="shared" si="30"/>
        <v>10000</v>
      </c>
      <c r="AM26" s="174">
        <v>9000</v>
      </c>
      <c r="AN26" s="173">
        <v>1000</v>
      </c>
      <c r="AO26" s="261"/>
      <c r="AP26" s="117">
        <f t="shared" si="18"/>
        <v>0.05</v>
      </c>
      <c r="AQ26" s="168">
        <v>10000</v>
      </c>
      <c r="AR26" s="169">
        <v>9000</v>
      </c>
      <c r="AS26" s="66">
        <f t="shared" si="19"/>
        <v>0.05</v>
      </c>
      <c r="AT26" s="264"/>
      <c r="AU26" s="36">
        <f t="shared" si="31"/>
        <v>10000</v>
      </c>
      <c r="AV26" s="174">
        <v>9000</v>
      </c>
      <c r="AW26" s="173">
        <v>1000</v>
      </c>
      <c r="AX26" s="261"/>
      <c r="AY26" s="117">
        <f t="shared" si="20"/>
        <v>0.05</v>
      </c>
      <c r="AZ26" s="168">
        <v>10000</v>
      </c>
      <c r="BA26" s="169">
        <v>9000</v>
      </c>
      <c r="BB26" s="66">
        <f t="shared" si="21"/>
        <v>0.05</v>
      </c>
      <c r="BC26" s="264"/>
      <c r="BD26" s="36">
        <f t="shared" si="32"/>
        <v>10000</v>
      </c>
      <c r="BE26" s="174">
        <v>9000</v>
      </c>
      <c r="BF26" s="173">
        <v>1000</v>
      </c>
      <c r="BG26" s="261"/>
      <c r="BH26" s="117">
        <f t="shared" si="22"/>
        <v>0.05</v>
      </c>
      <c r="BI26" s="168">
        <v>10000</v>
      </c>
      <c r="BJ26" s="169">
        <v>9000</v>
      </c>
      <c r="BK26" s="66">
        <f t="shared" si="23"/>
        <v>0.05</v>
      </c>
      <c r="BL26" s="264"/>
      <c r="BM26" s="36">
        <f t="shared" si="33"/>
        <v>10000</v>
      </c>
      <c r="BN26" s="174">
        <v>9000</v>
      </c>
      <c r="BO26" s="173">
        <v>1000</v>
      </c>
      <c r="BP26" s="261"/>
      <c r="BQ26" s="117">
        <f t="shared" si="24"/>
        <v>0.05</v>
      </c>
      <c r="BR26" s="168">
        <v>10000</v>
      </c>
      <c r="BS26" s="169">
        <v>9000</v>
      </c>
      <c r="BT26" s="66">
        <f t="shared" si="25"/>
        <v>0.05</v>
      </c>
      <c r="BU26" s="264"/>
      <c r="BV26" s="36">
        <f t="shared" si="34"/>
        <v>10000</v>
      </c>
      <c r="BW26" s="174">
        <v>9000</v>
      </c>
      <c r="BX26" s="173">
        <v>1000</v>
      </c>
      <c r="BY26" s="261"/>
      <c r="BZ26" s="117">
        <f t="shared" si="26"/>
        <v>0.05</v>
      </c>
      <c r="CA26" s="106"/>
      <c r="CB26" s="176" t="s">
        <v>192</v>
      </c>
      <c r="CD26" s="62" t="str">
        <f t="shared" si="8"/>
        <v/>
      </c>
      <c r="CE26" s="67" t="str">
        <f t="shared" si="9"/>
        <v>教員</v>
      </c>
      <c r="CF26" s="64" t="str">
        <f t="shared" si="10"/>
        <v/>
      </c>
    </row>
    <row r="27" spans="1:84" ht="14.4" x14ac:dyDescent="0.2">
      <c r="A27" s="65">
        <v>16</v>
      </c>
      <c r="B27" s="200" t="s">
        <v>196</v>
      </c>
      <c r="C27" s="164" t="s">
        <v>182</v>
      </c>
      <c r="D27" s="165" t="s">
        <v>186</v>
      </c>
      <c r="E27" s="166"/>
      <c r="F27" s="167">
        <v>180000</v>
      </c>
      <c r="G27" s="168"/>
      <c r="H27" s="169"/>
      <c r="I27" s="66" t="str">
        <f t="shared" si="11"/>
        <v/>
      </c>
      <c r="J27" s="264"/>
      <c r="K27" s="36" t="str">
        <f t="shared" si="27"/>
        <v/>
      </c>
      <c r="L27" s="174"/>
      <c r="M27" s="173"/>
      <c r="N27" s="261"/>
      <c r="O27" s="117" t="str">
        <f t="shared" si="12"/>
        <v/>
      </c>
      <c r="P27" s="168"/>
      <c r="Q27" s="169"/>
      <c r="R27" s="66" t="str">
        <f t="shared" si="13"/>
        <v/>
      </c>
      <c r="S27" s="264"/>
      <c r="T27" s="36" t="str">
        <f t="shared" si="28"/>
        <v/>
      </c>
      <c r="U27" s="174"/>
      <c r="V27" s="173"/>
      <c r="W27" s="261"/>
      <c r="X27" s="117" t="str">
        <f t="shared" si="14"/>
        <v/>
      </c>
      <c r="Y27" s="168">
        <v>10000</v>
      </c>
      <c r="Z27" s="169">
        <v>9000</v>
      </c>
      <c r="AA27" s="66">
        <f t="shared" si="15"/>
        <v>5.5599999999999997E-2</v>
      </c>
      <c r="AB27" s="264"/>
      <c r="AC27" s="36">
        <f t="shared" si="29"/>
        <v>10000</v>
      </c>
      <c r="AD27" s="174">
        <v>9000</v>
      </c>
      <c r="AE27" s="173">
        <v>1000</v>
      </c>
      <c r="AF27" s="261"/>
      <c r="AG27" s="117">
        <f t="shared" si="16"/>
        <v>5.5599999999999997E-2</v>
      </c>
      <c r="AH27" s="168">
        <v>10000</v>
      </c>
      <c r="AI27" s="169">
        <v>9000</v>
      </c>
      <c r="AJ27" s="66">
        <f t="shared" si="17"/>
        <v>5.5599999999999997E-2</v>
      </c>
      <c r="AK27" s="264"/>
      <c r="AL27" s="36">
        <f t="shared" si="30"/>
        <v>10000</v>
      </c>
      <c r="AM27" s="174">
        <v>9000</v>
      </c>
      <c r="AN27" s="173">
        <v>1000</v>
      </c>
      <c r="AO27" s="261"/>
      <c r="AP27" s="117">
        <f t="shared" si="18"/>
        <v>5.5599999999999997E-2</v>
      </c>
      <c r="AQ27" s="168">
        <v>10000</v>
      </c>
      <c r="AR27" s="169">
        <v>9000</v>
      </c>
      <c r="AS27" s="66">
        <f t="shared" si="19"/>
        <v>5.5599999999999997E-2</v>
      </c>
      <c r="AT27" s="264"/>
      <c r="AU27" s="36">
        <f t="shared" si="31"/>
        <v>10000</v>
      </c>
      <c r="AV27" s="174">
        <v>9000</v>
      </c>
      <c r="AW27" s="173">
        <v>1000</v>
      </c>
      <c r="AX27" s="261"/>
      <c r="AY27" s="117">
        <f t="shared" si="20"/>
        <v>5.5599999999999997E-2</v>
      </c>
      <c r="AZ27" s="168">
        <v>10000</v>
      </c>
      <c r="BA27" s="169">
        <v>9000</v>
      </c>
      <c r="BB27" s="66">
        <f t="shared" si="21"/>
        <v>5.5599999999999997E-2</v>
      </c>
      <c r="BC27" s="264"/>
      <c r="BD27" s="36">
        <f t="shared" si="32"/>
        <v>10000</v>
      </c>
      <c r="BE27" s="174">
        <v>9000</v>
      </c>
      <c r="BF27" s="173">
        <v>1000</v>
      </c>
      <c r="BG27" s="261"/>
      <c r="BH27" s="117">
        <f t="shared" si="22"/>
        <v>5.5599999999999997E-2</v>
      </c>
      <c r="BI27" s="168">
        <v>10000</v>
      </c>
      <c r="BJ27" s="169">
        <v>9000</v>
      </c>
      <c r="BK27" s="66">
        <f t="shared" si="23"/>
        <v>5.5599999999999997E-2</v>
      </c>
      <c r="BL27" s="264"/>
      <c r="BM27" s="36">
        <f t="shared" si="33"/>
        <v>10000</v>
      </c>
      <c r="BN27" s="174">
        <v>9000</v>
      </c>
      <c r="BO27" s="173">
        <v>1000</v>
      </c>
      <c r="BP27" s="261"/>
      <c r="BQ27" s="117">
        <f t="shared" si="24"/>
        <v>5.5599999999999997E-2</v>
      </c>
      <c r="BR27" s="168">
        <v>10000</v>
      </c>
      <c r="BS27" s="169">
        <v>9000</v>
      </c>
      <c r="BT27" s="66">
        <f t="shared" si="25"/>
        <v>5.5599999999999997E-2</v>
      </c>
      <c r="BU27" s="264"/>
      <c r="BV27" s="36">
        <f t="shared" si="34"/>
        <v>10000</v>
      </c>
      <c r="BW27" s="174">
        <v>9000</v>
      </c>
      <c r="BX27" s="173">
        <v>1000</v>
      </c>
      <c r="BY27" s="261"/>
      <c r="BZ27" s="117">
        <f t="shared" si="26"/>
        <v>5.5599999999999997E-2</v>
      </c>
      <c r="CA27" s="106"/>
      <c r="CB27" s="176" t="s">
        <v>192</v>
      </c>
      <c r="CD27" s="62" t="str">
        <f t="shared" si="8"/>
        <v/>
      </c>
      <c r="CE27" s="67" t="str">
        <f t="shared" si="9"/>
        <v>教員</v>
      </c>
      <c r="CF27" s="64" t="str">
        <f t="shared" si="10"/>
        <v/>
      </c>
    </row>
    <row r="28" spans="1:84" ht="14.4" x14ac:dyDescent="0.2">
      <c r="A28" s="65">
        <v>17</v>
      </c>
      <c r="B28" s="163"/>
      <c r="C28" s="164"/>
      <c r="D28" s="165"/>
      <c r="E28" s="166"/>
      <c r="F28" s="167"/>
      <c r="G28" s="168"/>
      <c r="H28" s="169"/>
      <c r="I28" s="66" t="str">
        <f t="shared" si="11"/>
        <v/>
      </c>
      <c r="J28" s="264"/>
      <c r="K28" s="36" t="str">
        <f t="shared" si="27"/>
        <v/>
      </c>
      <c r="L28" s="173"/>
      <c r="M28" s="173"/>
      <c r="N28" s="261"/>
      <c r="O28" s="117" t="str">
        <f t="shared" si="12"/>
        <v/>
      </c>
      <c r="P28" s="168"/>
      <c r="Q28" s="169"/>
      <c r="R28" s="66" t="str">
        <f t="shared" si="13"/>
        <v/>
      </c>
      <c r="S28" s="264"/>
      <c r="T28" s="36" t="str">
        <f t="shared" si="28"/>
        <v/>
      </c>
      <c r="U28" s="173"/>
      <c r="V28" s="173"/>
      <c r="W28" s="261"/>
      <c r="X28" s="117" t="str">
        <f t="shared" si="14"/>
        <v/>
      </c>
      <c r="Y28" s="168"/>
      <c r="Z28" s="169"/>
      <c r="AA28" s="66" t="str">
        <f t="shared" si="15"/>
        <v/>
      </c>
      <c r="AB28" s="264"/>
      <c r="AC28" s="36" t="str">
        <f t="shared" si="29"/>
        <v/>
      </c>
      <c r="AD28" s="173"/>
      <c r="AE28" s="173"/>
      <c r="AF28" s="261"/>
      <c r="AG28" s="117" t="str">
        <f t="shared" si="16"/>
        <v/>
      </c>
      <c r="AH28" s="168"/>
      <c r="AI28" s="169"/>
      <c r="AJ28" s="66" t="str">
        <f t="shared" si="17"/>
        <v/>
      </c>
      <c r="AK28" s="264"/>
      <c r="AL28" s="36" t="str">
        <f t="shared" si="30"/>
        <v/>
      </c>
      <c r="AM28" s="173"/>
      <c r="AN28" s="173"/>
      <c r="AO28" s="261"/>
      <c r="AP28" s="117" t="str">
        <f t="shared" si="18"/>
        <v/>
      </c>
      <c r="AQ28" s="168"/>
      <c r="AR28" s="169"/>
      <c r="AS28" s="66" t="str">
        <f t="shared" si="19"/>
        <v/>
      </c>
      <c r="AT28" s="264"/>
      <c r="AU28" s="36" t="str">
        <f t="shared" si="31"/>
        <v/>
      </c>
      <c r="AV28" s="173"/>
      <c r="AW28" s="173"/>
      <c r="AX28" s="261"/>
      <c r="AY28" s="117" t="str">
        <f t="shared" si="20"/>
        <v/>
      </c>
      <c r="AZ28" s="168"/>
      <c r="BA28" s="169"/>
      <c r="BB28" s="66" t="str">
        <f t="shared" si="21"/>
        <v/>
      </c>
      <c r="BC28" s="264"/>
      <c r="BD28" s="36" t="str">
        <f t="shared" si="32"/>
        <v/>
      </c>
      <c r="BE28" s="173"/>
      <c r="BF28" s="173"/>
      <c r="BG28" s="261"/>
      <c r="BH28" s="117" t="str">
        <f t="shared" si="22"/>
        <v/>
      </c>
      <c r="BI28" s="168"/>
      <c r="BJ28" s="169"/>
      <c r="BK28" s="66" t="str">
        <f t="shared" si="23"/>
        <v/>
      </c>
      <c r="BL28" s="264"/>
      <c r="BM28" s="36" t="str">
        <f t="shared" si="33"/>
        <v/>
      </c>
      <c r="BN28" s="173"/>
      <c r="BO28" s="173"/>
      <c r="BP28" s="261"/>
      <c r="BQ28" s="117" t="str">
        <f t="shared" si="24"/>
        <v/>
      </c>
      <c r="BR28" s="168"/>
      <c r="BS28" s="169"/>
      <c r="BT28" s="66" t="str">
        <f t="shared" si="25"/>
        <v/>
      </c>
      <c r="BU28" s="264"/>
      <c r="BV28" s="36" t="str">
        <f t="shared" si="34"/>
        <v/>
      </c>
      <c r="BW28" s="173"/>
      <c r="BX28" s="173"/>
      <c r="BY28" s="261"/>
      <c r="BZ28" s="117" t="str">
        <f t="shared" si="26"/>
        <v/>
      </c>
      <c r="CA28" s="106"/>
      <c r="CB28" s="176"/>
      <c r="CD28" s="62" t="str">
        <f t="shared" si="8"/>
        <v/>
      </c>
      <c r="CE28" s="67" t="str">
        <f t="shared" si="9"/>
        <v/>
      </c>
      <c r="CF28" s="64" t="str">
        <f t="shared" si="10"/>
        <v/>
      </c>
    </row>
    <row r="29" spans="1:84" ht="14.4" x14ac:dyDescent="0.2">
      <c r="A29" s="65">
        <v>18</v>
      </c>
      <c r="B29" s="163"/>
      <c r="C29" s="164"/>
      <c r="D29" s="165"/>
      <c r="E29" s="166"/>
      <c r="F29" s="167"/>
      <c r="G29" s="168"/>
      <c r="H29" s="169"/>
      <c r="I29" s="66" t="str">
        <f t="shared" si="11"/>
        <v/>
      </c>
      <c r="J29" s="264"/>
      <c r="K29" s="36" t="str">
        <f t="shared" si="27"/>
        <v/>
      </c>
      <c r="L29" s="173"/>
      <c r="M29" s="173"/>
      <c r="N29" s="261"/>
      <c r="O29" s="117" t="str">
        <f t="shared" si="12"/>
        <v/>
      </c>
      <c r="P29" s="168"/>
      <c r="Q29" s="169"/>
      <c r="R29" s="66" t="str">
        <f t="shared" si="13"/>
        <v/>
      </c>
      <c r="S29" s="264"/>
      <c r="T29" s="36" t="str">
        <f t="shared" si="28"/>
        <v/>
      </c>
      <c r="U29" s="173"/>
      <c r="V29" s="173"/>
      <c r="W29" s="261"/>
      <c r="X29" s="117" t="str">
        <f t="shared" si="14"/>
        <v/>
      </c>
      <c r="Y29" s="168"/>
      <c r="Z29" s="169"/>
      <c r="AA29" s="66" t="str">
        <f t="shared" si="15"/>
        <v/>
      </c>
      <c r="AB29" s="264"/>
      <c r="AC29" s="36" t="str">
        <f t="shared" si="29"/>
        <v/>
      </c>
      <c r="AD29" s="173"/>
      <c r="AE29" s="173"/>
      <c r="AF29" s="261"/>
      <c r="AG29" s="117" t="str">
        <f t="shared" si="16"/>
        <v/>
      </c>
      <c r="AH29" s="168"/>
      <c r="AI29" s="169"/>
      <c r="AJ29" s="66" t="str">
        <f t="shared" si="17"/>
        <v/>
      </c>
      <c r="AK29" s="264"/>
      <c r="AL29" s="36" t="str">
        <f t="shared" si="30"/>
        <v/>
      </c>
      <c r="AM29" s="173"/>
      <c r="AN29" s="173"/>
      <c r="AO29" s="261"/>
      <c r="AP29" s="117" t="str">
        <f t="shared" si="18"/>
        <v/>
      </c>
      <c r="AQ29" s="168"/>
      <c r="AR29" s="169"/>
      <c r="AS29" s="66" t="str">
        <f t="shared" si="19"/>
        <v/>
      </c>
      <c r="AT29" s="264"/>
      <c r="AU29" s="36" t="str">
        <f t="shared" si="31"/>
        <v/>
      </c>
      <c r="AV29" s="173"/>
      <c r="AW29" s="173"/>
      <c r="AX29" s="261"/>
      <c r="AY29" s="117" t="str">
        <f t="shared" si="20"/>
        <v/>
      </c>
      <c r="AZ29" s="168"/>
      <c r="BA29" s="169"/>
      <c r="BB29" s="66" t="str">
        <f t="shared" si="21"/>
        <v/>
      </c>
      <c r="BC29" s="264"/>
      <c r="BD29" s="36" t="str">
        <f t="shared" si="32"/>
        <v/>
      </c>
      <c r="BE29" s="173"/>
      <c r="BF29" s="173"/>
      <c r="BG29" s="261"/>
      <c r="BH29" s="117" t="str">
        <f t="shared" si="22"/>
        <v/>
      </c>
      <c r="BI29" s="168"/>
      <c r="BJ29" s="169"/>
      <c r="BK29" s="66" t="str">
        <f t="shared" si="23"/>
        <v/>
      </c>
      <c r="BL29" s="264"/>
      <c r="BM29" s="36" t="str">
        <f t="shared" si="33"/>
        <v/>
      </c>
      <c r="BN29" s="173"/>
      <c r="BO29" s="173"/>
      <c r="BP29" s="261"/>
      <c r="BQ29" s="117" t="str">
        <f t="shared" si="24"/>
        <v/>
      </c>
      <c r="BR29" s="168"/>
      <c r="BS29" s="169"/>
      <c r="BT29" s="66" t="str">
        <f t="shared" si="25"/>
        <v/>
      </c>
      <c r="BU29" s="264"/>
      <c r="BV29" s="36" t="str">
        <f t="shared" si="34"/>
        <v/>
      </c>
      <c r="BW29" s="173"/>
      <c r="BX29" s="173"/>
      <c r="BY29" s="261"/>
      <c r="BZ29" s="117" t="str">
        <f t="shared" si="26"/>
        <v/>
      </c>
      <c r="CA29" s="106"/>
      <c r="CB29" s="176"/>
      <c r="CD29" s="62" t="str">
        <f t="shared" si="8"/>
        <v/>
      </c>
      <c r="CE29" s="67" t="str">
        <f t="shared" si="9"/>
        <v/>
      </c>
      <c r="CF29" s="64" t="str">
        <f t="shared" si="10"/>
        <v/>
      </c>
    </row>
    <row r="30" spans="1:84" ht="14.4" x14ac:dyDescent="0.2">
      <c r="A30" s="65">
        <v>19</v>
      </c>
      <c r="B30" s="163"/>
      <c r="C30" s="164"/>
      <c r="D30" s="165"/>
      <c r="E30" s="166"/>
      <c r="F30" s="167"/>
      <c r="G30" s="168"/>
      <c r="H30" s="169"/>
      <c r="I30" s="66" t="str">
        <f t="shared" si="11"/>
        <v/>
      </c>
      <c r="J30" s="264"/>
      <c r="K30" s="36" t="str">
        <f t="shared" si="27"/>
        <v/>
      </c>
      <c r="L30" s="173"/>
      <c r="M30" s="173"/>
      <c r="N30" s="261"/>
      <c r="O30" s="117" t="str">
        <f t="shared" si="12"/>
        <v/>
      </c>
      <c r="P30" s="168"/>
      <c r="Q30" s="169"/>
      <c r="R30" s="66" t="str">
        <f t="shared" si="13"/>
        <v/>
      </c>
      <c r="S30" s="264"/>
      <c r="T30" s="36" t="str">
        <f t="shared" si="28"/>
        <v/>
      </c>
      <c r="U30" s="173"/>
      <c r="V30" s="173"/>
      <c r="W30" s="261"/>
      <c r="X30" s="117" t="str">
        <f t="shared" si="14"/>
        <v/>
      </c>
      <c r="Y30" s="168"/>
      <c r="Z30" s="169"/>
      <c r="AA30" s="66" t="str">
        <f t="shared" si="15"/>
        <v/>
      </c>
      <c r="AB30" s="264"/>
      <c r="AC30" s="36" t="str">
        <f t="shared" si="29"/>
        <v/>
      </c>
      <c r="AD30" s="173"/>
      <c r="AE30" s="173"/>
      <c r="AF30" s="261"/>
      <c r="AG30" s="117" t="str">
        <f t="shared" si="16"/>
        <v/>
      </c>
      <c r="AH30" s="168"/>
      <c r="AI30" s="169"/>
      <c r="AJ30" s="66" t="str">
        <f t="shared" si="17"/>
        <v/>
      </c>
      <c r="AK30" s="264"/>
      <c r="AL30" s="36" t="str">
        <f t="shared" si="30"/>
        <v/>
      </c>
      <c r="AM30" s="173"/>
      <c r="AN30" s="173"/>
      <c r="AO30" s="261"/>
      <c r="AP30" s="117" t="str">
        <f t="shared" si="18"/>
        <v/>
      </c>
      <c r="AQ30" s="168"/>
      <c r="AR30" s="169"/>
      <c r="AS30" s="66" t="str">
        <f t="shared" si="19"/>
        <v/>
      </c>
      <c r="AT30" s="264"/>
      <c r="AU30" s="36" t="str">
        <f t="shared" si="31"/>
        <v/>
      </c>
      <c r="AV30" s="173"/>
      <c r="AW30" s="173"/>
      <c r="AX30" s="261"/>
      <c r="AY30" s="117" t="str">
        <f t="shared" si="20"/>
        <v/>
      </c>
      <c r="AZ30" s="168"/>
      <c r="BA30" s="169"/>
      <c r="BB30" s="66" t="str">
        <f t="shared" si="21"/>
        <v/>
      </c>
      <c r="BC30" s="264"/>
      <c r="BD30" s="36" t="str">
        <f t="shared" si="32"/>
        <v/>
      </c>
      <c r="BE30" s="173"/>
      <c r="BF30" s="173"/>
      <c r="BG30" s="261"/>
      <c r="BH30" s="117" t="str">
        <f t="shared" si="22"/>
        <v/>
      </c>
      <c r="BI30" s="168"/>
      <c r="BJ30" s="169"/>
      <c r="BK30" s="66" t="str">
        <f t="shared" si="23"/>
        <v/>
      </c>
      <c r="BL30" s="264"/>
      <c r="BM30" s="36" t="str">
        <f t="shared" si="33"/>
        <v/>
      </c>
      <c r="BN30" s="173"/>
      <c r="BO30" s="173"/>
      <c r="BP30" s="261"/>
      <c r="BQ30" s="117" t="str">
        <f t="shared" si="24"/>
        <v/>
      </c>
      <c r="BR30" s="168"/>
      <c r="BS30" s="169"/>
      <c r="BT30" s="66" t="str">
        <f t="shared" si="25"/>
        <v/>
      </c>
      <c r="BU30" s="264"/>
      <c r="BV30" s="36" t="str">
        <f t="shared" si="34"/>
        <v/>
      </c>
      <c r="BW30" s="173"/>
      <c r="BX30" s="173"/>
      <c r="BY30" s="261"/>
      <c r="BZ30" s="117" t="str">
        <f t="shared" si="26"/>
        <v/>
      </c>
      <c r="CA30" s="106"/>
      <c r="CB30" s="176"/>
      <c r="CD30" s="62" t="str">
        <f t="shared" si="8"/>
        <v/>
      </c>
      <c r="CE30" s="67" t="str">
        <f t="shared" si="9"/>
        <v/>
      </c>
      <c r="CF30" s="64" t="str">
        <f t="shared" si="10"/>
        <v/>
      </c>
    </row>
    <row r="31" spans="1:84" ht="14.4" x14ac:dyDescent="0.2">
      <c r="A31" s="65">
        <v>20</v>
      </c>
      <c r="B31" s="163"/>
      <c r="C31" s="164"/>
      <c r="D31" s="165"/>
      <c r="E31" s="166"/>
      <c r="F31" s="167"/>
      <c r="G31" s="168"/>
      <c r="H31" s="169"/>
      <c r="I31" s="66" t="str">
        <f t="shared" si="11"/>
        <v/>
      </c>
      <c r="J31" s="264"/>
      <c r="K31" s="36" t="str">
        <f t="shared" si="27"/>
        <v/>
      </c>
      <c r="L31" s="173"/>
      <c r="M31" s="173"/>
      <c r="N31" s="261"/>
      <c r="O31" s="117" t="str">
        <f t="shared" si="12"/>
        <v/>
      </c>
      <c r="P31" s="168"/>
      <c r="Q31" s="169"/>
      <c r="R31" s="66" t="str">
        <f t="shared" si="13"/>
        <v/>
      </c>
      <c r="S31" s="264"/>
      <c r="T31" s="36" t="str">
        <f t="shared" si="28"/>
        <v/>
      </c>
      <c r="U31" s="173"/>
      <c r="V31" s="173"/>
      <c r="W31" s="261"/>
      <c r="X31" s="117" t="str">
        <f t="shared" si="14"/>
        <v/>
      </c>
      <c r="Y31" s="168"/>
      <c r="Z31" s="169"/>
      <c r="AA31" s="66" t="str">
        <f t="shared" si="15"/>
        <v/>
      </c>
      <c r="AB31" s="264"/>
      <c r="AC31" s="36" t="str">
        <f t="shared" si="29"/>
        <v/>
      </c>
      <c r="AD31" s="173"/>
      <c r="AE31" s="173"/>
      <c r="AF31" s="261"/>
      <c r="AG31" s="117" t="str">
        <f t="shared" si="16"/>
        <v/>
      </c>
      <c r="AH31" s="168"/>
      <c r="AI31" s="169"/>
      <c r="AJ31" s="66" t="str">
        <f t="shared" si="17"/>
        <v/>
      </c>
      <c r="AK31" s="264"/>
      <c r="AL31" s="36" t="str">
        <f t="shared" si="30"/>
        <v/>
      </c>
      <c r="AM31" s="173"/>
      <c r="AN31" s="173"/>
      <c r="AO31" s="261"/>
      <c r="AP31" s="117" t="str">
        <f t="shared" si="18"/>
        <v/>
      </c>
      <c r="AQ31" s="168"/>
      <c r="AR31" s="169"/>
      <c r="AS31" s="66" t="str">
        <f t="shared" si="19"/>
        <v/>
      </c>
      <c r="AT31" s="264"/>
      <c r="AU31" s="36" t="str">
        <f t="shared" si="31"/>
        <v/>
      </c>
      <c r="AV31" s="173"/>
      <c r="AW31" s="173"/>
      <c r="AX31" s="261"/>
      <c r="AY31" s="117" t="str">
        <f t="shared" si="20"/>
        <v/>
      </c>
      <c r="AZ31" s="168"/>
      <c r="BA31" s="169"/>
      <c r="BB31" s="66" t="str">
        <f t="shared" si="21"/>
        <v/>
      </c>
      <c r="BC31" s="264"/>
      <c r="BD31" s="36" t="str">
        <f t="shared" si="32"/>
        <v/>
      </c>
      <c r="BE31" s="173"/>
      <c r="BF31" s="173"/>
      <c r="BG31" s="261"/>
      <c r="BH31" s="117" t="str">
        <f t="shared" si="22"/>
        <v/>
      </c>
      <c r="BI31" s="168"/>
      <c r="BJ31" s="169"/>
      <c r="BK31" s="66" t="str">
        <f t="shared" si="23"/>
        <v/>
      </c>
      <c r="BL31" s="264"/>
      <c r="BM31" s="36" t="str">
        <f t="shared" si="33"/>
        <v/>
      </c>
      <c r="BN31" s="173"/>
      <c r="BO31" s="173"/>
      <c r="BP31" s="261"/>
      <c r="BQ31" s="117" t="str">
        <f t="shared" si="24"/>
        <v/>
      </c>
      <c r="BR31" s="168"/>
      <c r="BS31" s="169"/>
      <c r="BT31" s="66" t="str">
        <f t="shared" si="25"/>
        <v/>
      </c>
      <c r="BU31" s="264"/>
      <c r="BV31" s="36" t="str">
        <f t="shared" si="34"/>
        <v/>
      </c>
      <c r="BW31" s="173"/>
      <c r="BX31" s="173"/>
      <c r="BY31" s="261"/>
      <c r="BZ31" s="117" t="str">
        <f t="shared" si="26"/>
        <v/>
      </c>
      <c r="CA31" s="106"/>
      <c r="CB31" s="176"/>
      <c r="CD31" s="62" t="str">
        <f t="shared" si="8"/>
        <v/>
      </c>
      <c r="CE31" s="67" t="str">
        <f t="shared" si="9"/>
        <v/>
      </c>
      <c r="CF31" s="64" t="str">
        <f t="shared" si="10"/>
        <v/>
      </c>
    </row>
    <row r="32" spans="1:84" ht="14.4" x14ac:dyDescent="0.2">
      <c r="A32" s="65">
        <v>21</v>
      </c>
      <c r="B32" s="163"/>
      <c r="C32" s="164"/>
      <c r="D32" s="165"/>
      <c r="E32" s="166"/>
      <c r="F32" s="167"/>
      <c r="G32" s="168"/>
      <c r="H32" s="169"/>
      <c r="I32" s="66" t="str">
        <f t="shared" si="11"/>
        <v/>
      </c>
      <c r="J32" s="264"/>
      <c r="K32" s="36" t="str">
        <f t="shared" si="27"/>
        <v/>
      </c>
      <c r="L32" s="173"/>
      <c r="M32" s="173"/>
      <c r="N32" s="261"/>
      <c r="O32" s="117" t="str">
        <f t="shared" si="12"/>
        <v/>
      </c>
      <c r="P32" s="168"/>
      <c r="Q32" s="169"/>
      <c r="R32" s="66" t="str">
        <f t="shared" si="13"/>
        <v/>
      </c>
      <c r="S32" s="264"/>
      <c r="T32" s="36" t="str">
        <f t="shared" si="28"/>
        <v/>
      </c>
      <c r="U32" s="173"/>
      <c r="V32" s="173"/>
      <c r="W32" s="261"/>
      <c r="X32" s="117" t="str">
        <f t="shared" si="14"/>
        <v/>
      </c>
      <c r="Y32" s="168"/>
      <c r="Z32" s="169"/>
      <c r="AA32" s="66" t="str">
        <f t="shared" si="15"/>
        <v/>
      </c>
      <c r="AB32" s="264"/>
      <c r="AC32" s="36" t="str">
        <f t="shared" si="29"/>
        <v/>
      </c>
      <c r="AD32" s="173"/>
      <c r="AE32" s="173"/>
      <c r="AF32" s="261"/>
      <c r="AG32" s="117" t="str">
        <f t="shared" si="16"/>
        <v/>
      </c>
      <c r="AH32" s="168"/>
      <c r="AI32" s="169"/>
      <c r="AJ32" s="66" t="str">
        <f t="shared" si="17"/>
        <v/>
      </c>
      <c r="AK32" s="264"/>
      <c r="AL32" s="36" t="str">
        <f t="shared" si="30"/>
        <v/>
      </c>
      <c r="AM32" s="173"/>
      <c r="AN32" s="173"/>
      <c r="AO32" s="261"/>
      <c r="AP32" s="117" t="str">
        <f t="shared" si="18"/>
        <v/>
      </c>
      <c r="AQ32" s="168"/>
      <c r="AR32" s="169"/>
      <c r="AS32" s="66" t="str">
        <f t="shared" si="19"/>
        <v/>
      </c>
      <c r="AT32" s="264"/>
      <c r="AU32" s="36" t="str">
        <f t="shared" si="31"/>
        <v/>
      </c>
      <c r="AV32" s="173"/>
      <c r="AW32" s="173"/>
      <c r="AX32" s="261"/>
      <c r="AY32" s="117" t="str">
        <f t="shared" si="20"/>
        <v/>
      </c>
      <c r="AZ32" s="168"/>
      <c r="BA32" s="169"/>
      <c r="BB32" s="66" t="str">
        <f t="shared" si="21"/>
        <v/>
      </c>
      <c r="BC32" s="264"/>
      <c r="BD32" s="36" t="str">
        <f t="shared" si="32"/>
        <v/>
      </c>
      <c r="BE32" s="173"/>
      <c r="BF32" s="173"/>
      <c r="BG32" s="261"/>
      <c r="BH32" s="117" t="str">
        <f t="shared" si="22"/>
        <v/>
      </c>
      <c r="BI32" s="168"/>
      <c r="BJ32" s="169"/>
      <c r="BK32" s="66" t="str">
        <f t="shared" si="23"/>
        <v/>
      </c>
      <c r="BL32" s="264"/>
      <c r="BM32" s="36" t="str">
        <f t="shared" si="33"/>
        <v/>
      </c>
      <c r="BN32" s="173"/>
      <c r="BO32" s="173"/>
      <c r="BP32" s="261"/>
      <c r="BQ32" s="117" t="str">
        <f t="shared" si="24"/>
        <v/>
      </c>
      <c r="BR32" s="168"/>
      <c r="BS32" s="169"/>
      <c r="BT32" s="66" t="str">
        <f t="shared" si="25"/>
        <v/>
      </c>
      <c r="BU32" s="264"/>
      <c r="BV32" s="36" t="str">
        <f t="shared" si="34"/>
        <v/>
      </c>
      <c r="BW32" s="173"/>
      <c r="BX32" s="173"/>
      <c r="BY32" s="261"/>
      <c r="BZ32" s="117" t="str">
        <f t="shared" si="26"/>
        <v/>
      </c>
      <c r="CA32" s="106"/>
      <c r="CB32" s="176"/>
      <c r="CD32" s="62" t="str">
        <f t="shared" si="8"/>
        <v/>
      </c>
      <c r="CE32" s="67" t="str">
        <f t="shared" si="9"/>
        <v/>
      </c>
      <c r="CF32" s="64" t="str">
        <f t="shared" si="10"/>
        <v/>
      </c>
    </row>
    <row r="33" spans="1:84" ht="14.4" x14ac:dyDescent="0.2">
      <c r="A33" s="65">
        <v>22</v>
      </c>
      <c r="B33" s="163"/>
      <c r="C33" s="164"/>
      <c r="D33" s="165"/>
      <c r="E33" s="166"/>
      <c r="F33" s="167"/>
      <c r="G33" s="168"/>
      <c r="H33" s="169"/>
      <c r="I33" s="66" t="str">
        <f t="shared" si="11"/>
        <v/>
      </c>
      <c r="J33" s="264"/>
      <c r="K33" s="36" t="str">
        <f t="shared" si="27"/>
        <v/>
      </c>
      <c r="L33" s="173"/>
      <c r="M33" s="173"/>
      <c r="N33" s="261"/>
      <c r="O33" s="117" t="str">
        <f t="shared" si="12"/>
        <v/>
      </c>
      <c r="P33" s="168"/>
      <c r="Q33" s="169"/>
      <c r="R33" s="66" t="str">
        <f t="shared" si="13"/>
        <v/>
      </c>
      <c r="S33" s="264"/>
      <c r="T33" s="36" t="str">
        <f t="shared" si="28"/>
        <v/>
      </c>
      <c r="U33" s="173"/>
      <c r="V33" s="173"/>
      <c r="W33" s="261"/>
      <c r="X33" s="117" t="str">
        <f t="shared" si="14"/>
        <v/>
      </c>
      <c r="Y33" s="168"/>
      <c r="Z33" s="169"/>
      <c r="AA33" s="66" t="str">
        <f t="shared" si="15"/>
        <v/>
      </c>
      <c r="AB33" s="264"/>
      <c r="AC33" s="36" t="str">
        <f t="shared" si="29"/>
        <v/>
      </c>
      <c r="AD33" s="173"/>
      <c r="AE33" s="173"/>
      <c r="AF33" s="261"/>
      <c r="AG33" s="117" t="str">
        <f t="shared" si="16"/>
        <v/>
      </c>
      <c r="AH33" s="168"/>
      <c r="AI33" s="169"/>
      <c r="AJ33" s="66" t="str">
        <f t="shared" si="17"/>
        <v/>
      </c>
      <c r="AK33" s="264"/>
      <c r="AL33" s="36" t="str">
        <f t="shared" si="30"/>
        <v/>
      </c>
      <c r="AM33" s="173"/>
      <c r="AN33" s="173"/>
      <c r="AO33" s="261"/>
      <c r="AP33" s="117" t="str">
        <f t="shared" si="18"/>
        <v/>
      </c>
      <c r="AQ33" s="168"/>
      <c r="AR33" s="169"/>
      <c r="AS33" s="66" t="str">
        <f t="shared" si="19"/>
        <v/>
      </c>
      <c r="AT33" s="264"/>
      <c r="AU33" s="36" t="str">
        <f t="shared" si="31"/>
        <v/>
      </c>
      <c r="AV33" s="173"/>
      <c r="AW33" s="173"/>
      <c r="AX33" s="261"/>
      <c r="AY33" s="117" t="str">
        <f t="shared" si="20"/>
        <v/>
      </c>
      <c r="AZ33" s="168"/>
      <c r="BA33" s="169"/>
      <c r="BB33" s="66" t="str">
        <f t="shared" si="21"/>
        <v/>
      </c>
      <c r="BC33" s="264"/>
      <c r="BD33" s="36" t="str">
        <f t="shared" si="32"/>
        <v/>
      </c>
      <c r="BE33" s="173"/>
      <c r="BF33" s="173"/>
      <c r="BG33" s="261"/>
      <c r="BH33" s="117" t="str">
        <f t="shared" si="22"/>
        <v/>
      </c>
      <c r="BI33" s="168"/>
      <c r="BJ33" s="169"/>
      <c r="BK33" s="66" t="str">
        <f t="shared" si="23"/>
        <v/>
      </c>
      <c r="BL33" s="264"/>
      <c r="BM33" s="36" t="str">
        <f t="shared" si="33"/>
        <v/>
      </c>
      <c r="BN33" s="173"/>
      <c r="BO33" s="173"/>
      <c r="BP33" s="261"/>
      <c r="BQ33" s="117" t="str">
        <f t="shared" si="24"/>
        <v/>
      </c>
      <c r="BR33" s="168"/>
      <c r="BS33" s="169"/>
      <c r="BT33" s="66" t="str">
        <f t="shared" si="25"/>
        <v/>
      </c>
      <c r="BU33" s="264"/>
      <c r="BV33" s="36" t="str">
        <f t="shared" si="34"/>
        <v/>
      </c>
      <c r="BW33" s="173"/>
      <c r="BX33" s="173"/>
      <c r="BY33" s="261"/>
      <c r="BZ33" s="117" t="str">
        <f t="shared" si="26"/>
        <v/>
      </c>
      <c r="CA33" s="106"/>
      <c r="CB33" s="176"/>
      <c r="CD33" s="62" t="str">
        <f t="shared" si="8"/>
        <v/>
      </c>
      <c r="CE33" s="67" t="str">
        <f t="shared" si="9"/>
        <v/>
      </c>
      <c r="CF33" s="64" t="str">
        <f t="shared" si="10"/>
        <v/>
      </c>
    </row>
    <row r="34" spans="1:84" ht="14.4" x14ac:dyDescent="0.2">
      <c r="A34" s="65">
        <v>23</v>
      </c>
      <c r="B34" s="163"/>
      <c r="C34" s="164"/>
      <c r="D34" s="165"/>
      <c r="E34" s="166"/>
      <c r="F34" s="167"/>
      <c r="G34" s="168"/>
      <c r="H34" s="169"/>
      <c r="I34" s="66" t="str">
        <f t="shared" si="11"/>
        <v/>
      </c>
      <c r="J34" s="264"/>
      <c r="K34" s="36" t="str">
        <f t="shared" si="27"/>
        <v/>
      </c>
      <c r="L34" s="173"/>
      <c r="M34" s="173"/>
      <c r="N34" s="261"/>
      <c r="O34" s="117" t="str">
        <f t="shared" si="12"/>
        <v/>
      </c>
      <c r="P34" s="168"/>
      <c r="Q34" s="169"/>
      <c r="R34" s="66" t="str">
        <f t="shared" si="13"/>
        <v/>
      </c>
      <c r="S34" s="264"/>
      <c r="T34" s="36" t="str">
        <f t="shared" si="28"/>
        <v/>
      </c>
      <c r="U34" s="173"/>
      <c r="V34" s="173"/>
      <c r="W34" s="261"/>
      <c r="X34" s="117" t="str">
        <f t="shared" si="14"/>
        <v/>
      </c>
      <c r="Y34" s="168"/>
      <c r="Z34" s="169"/>
      <c r="AA34" s="66" t="str">
        <f t="shared" si="15"/>
        <v/>
      </c>
      <c r="AB34" s="264"/>
      <c r="AC34" s="36" t="str">
        <f t="shared" si="29"/>
        <v/>
      </c>
      <c r="AD34" s="173"/>
      <c r="AE34" s="173"/>
      <c r="AF34" s="261"/>
      <c r="AG34" s="117" t="str">
        <f t="shared" si="16"/>
        <v/>
      </c>
      <c r="AH34" s="168"/>
      <c r="AI34" s="169"/>
      <c r="AJ34" s="66" t="str">
        <f t="shared" si="17"/>
        <v/>
      </c>
      <c r="AK34" s="264"/>
      <c r="AL34" s="36" t="str">
        <f t="shared" si="30"/>
        <v/>
      </c>
      <c r="AM34" s="173"/>
      <c r="AN34" s="173"/>
      <c r="AO34" s="261"/>
      <c r="AP34" s="117" t="str">
        <f t="shared" si="18"/>
        <v/>
      </c>
      <c r="AQ34" s="168"/>
      <c r="AR34" s="169"/>
      <c r="AS34" s="66" t="str">
        <f t="shared" si="19"/>
        <v/>
      </c>
      <c r="AT34" s="264"/>
      <c r="AU34" s="36" t="str">
        <f t="shared" si="31"/>
        <v/>
      </c>
      <c r="AV34" s="173"/>
      <c r="AW34" s="173"/>
      <c r="AX34" s="261"/>
      <c r="AY34" s="117" t="str">
        <f t="shared" si="20"/>
        <v/>
      </c>
      <c r="AZ34" s="168"/>
      <c r="BA34" s="169"/>
      <c r="BB34" s="66" t="str">
        <f t="shared" si="21"/>
        <v/>
      </c>
      <c r="BC34" s="264"/>
      <c r="BD34" s="36" t="str">
        <f t="shared" si="32"/>
        <v/>
      </c>
      <c r="BE34" s="173"/>
      <c r="BF34" s="173"/>
      <c r="BG34" s="261"/>
      <c r="BH34" s="117" t="str">
        <f t="shared" si="22"/>
        <v/>
      </c>
      <c r="BI34" s="168"/>
      <c r="BJ34" s="169"/>
      <c r="BK34" s="66" t="str">
        <f t="shared" si="23"/>
        <v/>
      </c>
      <c r="BL34" s="264"/>
      <c r="BM34" s="36" t="str">
        <f t="shared" si="33"/>
        <v/>
      </c>
      <c r="BN34" s="173"/>
      <c r="BO34" s="173"/>
      <c r="BP34" s="261"/>
      <c r="BQ34" s="117" t="str">
        <f t="shared" si="24"/>
        <v/>
      </c>
      <c r="BR34" s="168"/>
      <c r="BS34" s="169"/>
      <c r="BT34" s="66" t="str">
        <f t="shared" si="25"/>
        <v/>
      </c>
      <c r="BU34" s="264"/>
      <c r="BV34" s="36" t="str">
        <f t="shared" si="34"/>
        <v/>
      </c>
      <c r="BW34" s="173"/>
      <c r="BX34" s="173"/>
      <c r="BY34" s="261"/>
      <c r="BZ34" s="117" t="str">
        <f t="shared" si="26"/>
        <v/>
      </c>
      <c r="CA34" s="106"/>
      <c r="CB34" s="176"/>
      <c r="CD34" s="62" t="str">
        <f t="shared" si="8"/>
        <v/>
      </c>
      <c r="CE34" s="67" t="str">
        <f t="shared" si="9"/>
        <v/>
      </c>
      <c r="CF34" s="64" t="str">
        <f t="shared" si="10"/>
        <v/>
      </c>
    </row>
    <row r="35" spans="1:84" ht="14.4" x14ac:dyDescent="0.2">
      <c r="A35" s="65">
        <v>24</v>
      </c>
      <c r="B35" s="163"/>
      <c r="C35" s="164"/>
      <c r="D35" s="165"/>
      <c r="E35" s="166"/>
      <c r="F35" s="167"/>
      <c r="G35" s="168"/>
      <c r="H35" s="169"/>
      <c r="I35" s="66" t="str">
        <f t="shared" si="11"/>
        <v/>
      </c>
      <c r="J35" s="264"/>
      <c r="K35" s="36" t="str">
        <f t="shared" si="27"/>
        <v/>
      </c>
      <c r="L35" s="173"/>
      <c r="M35" s="173"/>
      <c r="N35" s="261"/>
      <c r="O35" s="117" t="str">
        <f t="shared" si="12"/>
        <v/>
      </c>
      <c r="P35" s="168"/>
      <c r="Q35" s="169"/>
      <c r="R35" s="66" t="str">
        <f t="shared" si="13"/>
        <v/>
      </c>
      <c r="S35" s="264"/>
      <c r="T35" s="36" t="str">
        <f t="shared" si="28"/>
        <v/>
      </c>
      <c r="U35" s="173"/>
      <c r="V35" s="173"/>
      <c r="W35" s="261"/>
      <c r="X35" s="117" t="str">
        <f t="shared" si="14"/>
        <v/>
      </c>
      <c r="Y35" s="168"/>
      <c r="Z35" s="169"/>
      <c r="AA35" s="66" t="str">
        <f t="shared" si="15"/>
        <v/>
      </c>
      <c r="AB35" s="264"/>
      <c r="AC35" s="36" t="str">
        <f t="shared" si="29"/>
        <v/>
      </c>
      <c r="AD35" s="173"/>
      <c r="AE35" s="173"/>
      <c r="AF35" s="261"/>
      <c r="AG35" s="117" t="str">
        <f t="shared" si="16"/>
        <v/>
      </c>
      <c r="AH35" s="168"/>
      <c r="AI35" s="169"/>
      <c r="AJ35" s="66" t="str">
        <f t="shared" si="17"/>
        <v/>
      </c>
      <c r="AK35" s="264"/>
      <c r="AL35" s="36" t="str">
        <f t="shared" si="30"/>
        <v/>
      </c>
      <c r="AM35" s="173"/>
      <c r="AN35" s="173"/>
      <c r="AO35" s="261"/>
      <c r="AP35" s="117" t="str">
        <f t="shared" si="18"/>
        <v/>
      </c>
      <c r="AQ35" s="168"/>
      <c r="AR35" s="169"/>
      <c r="AS35" s="66" t="str">
        <f t="shared" si="19"/>
        <v/>
      </c>
      <c r="AT35" s="264"/>
      <c r="AU35" s="36" t="str">
        <f t="shared" si="31"/>
        <v/>
      </c>
      <c r="AV35" s="173"/>
      <c r="AW35" s="173"/>
      <c r="AX35" s="261"/>
      <c r="AY35" s="117" t="str">
        <f t="shared" si="20"/>
        <v/>
      </c>
      <c r="AZ35" s="168"/>
      <c r="BA35" s="169"/>
      <c r="BB35" s="66" t="str">
        <f t="shared" si="21"/>
        <v/>
      </c>
      <c r="BC35" s="264"/>
      <c r="BD35" s="36" t="str">
        <f t="shared" si="32"/>
        <v/>
      </c>
      <c r="BE35" s="173"/>
      <c r="BF35" s="173"/>
      <c r="BG35" s="261"/>
      <c r="BH35" s="117" t="str">
        <f t="shared" si="22"/>
        <v/>
      </c>
      <c r="BI35" s="168"/>
      <c r="BJ35" s="169"/>
      <c r="BK35" s="66" t="str">
        <f t="shared" si="23"/>
        <v/>
      </c>
      <c r="BL35" s="264"/>
      <c r="BM35" s="36" t="str">
        <f t="shared" si="33"/>
        <v/>
      </c>
      <c r="BN35" s="173"/>
      <c r="BO35" s="173"/>
      <c r="BP35" s="261"/>
      <c r="BQ35" s="117" t="str">
        <f t="shared" si="24"/>
        <v/>
      </c>
      <c r="BR35" s="168"/>
      <c r="BS35" s="169"/>
      <c r="BT35" s="66" t="str">
        <f t="shared" si="25"/>
        <v/>
      </c>
      <c r="BU35" s="264"/>
      <c r="BV35" s="36" t="str">
        <f t="shared" si="34"/>
        <v/>
      </c>
      <c r="BW35" s="173"/>
      <c r="BX35" s="173"/>
      <c r="BY35" s="261"/>
      <c r="BZ35" s="117" t="str">
        <f t="shared" si="26"/>
        <v/>
      </c>
      <c r="CA35" s="106"/>
      <c r="CB35" s="176"/>
      <c r="CD35" s="62" t="str">
        <f t="shared" si="8"/>
        <v/>
      </c>
      <c r="CE35" s="67" t="str">
        <f t="shared" si="9"/>
        <v/>
      </c>
      <c r="CF35" s="64" t="str">
        <f t="shared" si="10"/>
        <v/>
      </c>
    </row>
    <row r="36" spans="1:84" ht="14.4" x14ac:dyDescent="0.2">
      <c r="A36" s="65">
        <v>25</v>
      </c>
      <c r="B36" s="163"/>
      <c r="C36" s="164"/>
      <c r="D36" s="165"/>
      <c r="E36" s="166"/>
      <c r="F36" s="167"/>
      <c r="G36" s="168"/>
      <c r="H36" s="169"/>
      <c r="I36" s="66" t="str">
        <f t="shared" si="11"/>
        <v/>
      </c>
      <c r="J36" s="264"/>
      <c r="K36" s="36" t="str">
        <f t="shared" si="27"/>
        <v/>
      </c>
      <c r="L36" s="173"/>
      <c r="M36" s="173"/>
      <c r="N36" s="261"/>
      <c r="O36" s="117" t="str">
        <f t="shared" si="12"/>
        <v/>
      </c>
      <c r="P36" s="168"/>
      <c r="Q36" s="169"/>
      <c r="R36" s="66" t="str">
        <f t="shared" si="13"/>
        <v/>
      </c>
      <c r="S36" s="264"/>
      <c r="T36" s="36" t="str">
        <f t="shared" si="28"/>
        <v/>
      </c>
      <c r="U36" s="173"/>
      <c r="V36" s="173"/>
      <c r="W36" s="261"/>
      <c r="X36" s="117" t="str">
        <f t="shared" si="14"/>
        <v/>
      </c>
      <c r="Y36" s="168"/>
      <c r="Z36" s="169"/>
      <c r="AA36" s="66" t="str">
        <f t="shared" si="15"/>
        <v/>
      </c>
      <c r="AB36" s="264"/>
      <c r="AC36" s="36" t="str">
        <f t="shared" si="29"/>
        <v/>
      </c>
      <c r="AD36" s="173"/>
      <c r="AE36" s="173"/>
      <c r="AF36" s="261"/>
      <c r="AG36" s="117" t="str">
        <f t="shared" si="16"/>
        <v/>
      </c>
      <c r="AH36" s="168"/>
      <c r="AI36" s="169"/>
      <c r="AJ36" s="66" t="str">
        <f t="shared" si="17"/>
        <v/>
      </c>
      <c r="AK36" s="264"/>
      <c r="AL36" s="36" t="str">
        <f t="shared" si="30"/>
        <v/>
      </c>
      <c r="AM36" s="173"/>
      <c r="AN36" s="173"/>
      <c r="AO36" s="261"/>
      <c r="AP36" s="117" t="str">
        <f t="shared" si="18"/>
        <v/>
      </c>
      <c r="AQ36" s="168"/>
      <c r="AR36" s="169"/>
      <c r="AS36" s="66" t="str">
        <f t="shared" si="19"/>
        <v/>
      </c>
      <c r="AT36" s="264"/>
      <c r="AU36" s="36" t="str">
        <f t="shared" si="31"/>
        <v/>
      </c>
      <c r="AV36" s="173"/>
      <c r="AW36" s="173"/>
      <c r="AX36" s="261"/>
      <c r="AY36" s="117" t="str">
        <f t="shared" si="20"/>
        <v/>
      </c>
      <c r="AZ36" s="168"/>
      <c r="BA36" s="169"/>
      <c r="BB36" s="66" t="str">
        <f t="shared" si="21"/>
        <v/>
      </c>
      <c r="BC36" s="264"/>
      <c r="BD36" s="36" t="str">
        <f t="shared" si="32"/>
        <v/>
      </c>
      <c r="BE36" s="173"/>
      <c r="BF36" s="173"/>
      <c r="BG36" s="261"/>
      <c r="BH36" s="117" t="str">
        <f t="shared" si="22"/>
        <v/>
      </c>
      <c r="BI36" s="168"/>
      <c r="BJ36" s="169"/>
      <c r="BK36" s="66" t="str">
        <f t="shared" si="23"/>
        <v/>
      </c>
      <c r="BL36" s="264"/>
      <c r="BM36" s="36" t="str">
        <f t="shared" si="33"/>
        <v/>
      </c>
      <c r="BN36" s="173"/>
      <c r="BO36" s="173"/>
      <c r="BP36" s="261"/>
      <c r="BQ36" s="117" t="str">
        <f t="shared" si="24"/>
        <v/>
      </c>
      <c r="BR36" s="168"/>
      <c r="BS36" s="169"/>
      <c r="BT36" s="66" t="str">
        <f t="shared" si="25"/>
        <v/>
      </c>
      <c r="BU36" s="264"/>
      <c r="BV36" s="36" t="str">
        <f t="shared" si="34"/>
        <v/>
      </c>
      <c r="BW36" s="173"/>
      <c r="BX36" s="173"/>
      <c r="BY36" s="261"/>
      <c r="BZ36" s="117" t="str">
        <f t="shared" si="26"/>
        <v/>
      </c>
      <c r="CA36" s="106"/>
      <c r="CB36" s="176"/>
      <c r="CD36" s="62" t="str">
        <f t="shared" si="8"/>
        <v/>
      </c>
      <c r="CE36" s="67" t="str">
        <f t="shared" si="9"/>
        <v/>
      </c>
      <c r="CF36" s="64" t="str">
        <f t="shared" si="10"/>
        <v/>
      </c>
    </row>
    <row r="37" spans="1:84" ht="14.4" x14ac:dyDescent="0.2">
      <c r="A37" s="65">
        <v>26</v>
      </c>
      <c r="B37" s="163"/>
      <c r="C37" s="164"/>
      <c r="D37" s="165"/>
      <c r="E37" s="166"/>
      <c r="F37" s="167"/>
      <c r="G37" s="168"/>
      <c r="H37" s="169"/>
      <c r="I37" s="66" t="str">
        <f t="shared" si="11"/>
        <v/>
      </c>
      <c r="J37" s="264"/>
      <c r="K37" s="36" t="str">
        <f t="shared" si="27"/>
        <v/>
      </c>
      <c r="L37" s="173"/>
      <c r="M37" s="173"/>
      <c r="N37" s="261"/>
      <c r="O37" s="117" t="str">
        <f t="shared" si="12"/>
        <v/>
      </c>
      <c r="P37" s="168"/>
      <c r="Q37" s="169"/>
      <c r="R37" s="66" t="str">
        <f t="shared" si="13"/>
        <v/>
      </c>
      <c r="S37" s="264"/>
      <c r="T37" s="36" t="str">
        <f t="shared" si="28"/>
        <v/>
      </c>
      <c r="U37" s="173"/>
      <c r="V37" s="173"/>
      <c r="W37" s="261"/>
      <c r="X37" s="117" t="str">
        <f t="shared" si="14"/>
        <v/>
      </c>
      <c r="Y37" s="168"/>
      <c r="Z37" s="169"/>
      <c r="AA37" s="66" t="str">
        <f t="shared" si="15"/>
        <v/>
      </c>
      <c r="AB37" s="264"/>
      <c r="AC37" s="36" t="str">
        <f t="shared" si="29"/>
        <v/>
      </c>
      <c r="AD37" s="173"/>
      <c r="AE37" s="173"/>
      <c r="AF37" s="261"/>
      <c r="AG37" s="117" t="str">
        <f t="shared" si="16"/>
        <v/>
      </c>
      <c r="AH37" s="168"/>
      <c r="AI37" s="169"/>
      <c r="AJ37" s="66" t="str">
        <f t="shared" si="17"/>
        <v/>
      </c>
      <c r="AK37" s="264"/>
      <c r="AL37" s="36" t="str">
        <f t="shared" si="30"/>
        <v/>
      </c>
      <c r="AM37" s="173"/>
      <c r="AN37" s="173"/>
      <c r="AO37" s="261"/>
      <c r="AP37" s="117" t="str">
        <f t="shared" si="18"/>
        <v/>
      </c>
      <c r="AQ37" s="168"/>
      <c r="AR37" s="169"/>
      <c r="AS37" s="66" t="str">
        <f t="shared" si="19"/>
        <v/>
      </c>
      <c r="AT37" s="264"/>
      <c r="AU37" s="36" t="str">
        <f t="shared" si="31"/>
        <v/>
      </c>
      <c r="AV37" s="173"/>
      <c r="AW37" s="173"/>
      <c r="AX37" s="261"/>
      <c r="AY37" s="117" t="str">
        <f t="shared" si="20"/>
        <v/>
      </c>
      <c r="AZ37" s="168"/>
      <c r="BA37" s="169"/>
      <c r="BB37" s="66" t="str">
        <f t="shared" si="21"/>
        <v/>
      </c>
      <c r="BC37" s="264"/>
      <c r="BD37" s="36" t="str">
        <f t="shared" si="32"/>
        <v/>
      </c>
      <c r="BE37" s="173"/>
      <c r="BF37" s="173"/>
      <c r="BG37" s="261"/>
      <c r="BH37" s="117" t="str">
        <f t="shared" si="22"/>
        <v/>
      </c>
      <c r="BI37" s="168"/>
      <c r="BJ37" s="169"/>
      <c r="BK37" s="66" t="str">
        <f t="shared" si="23"/>
        <v/>
      </c>
      <c r="BL37" s="264"/>
      <c r="BM37" s="36" t="str">
        <f t="shared" si="33"/>
        <v/>
      </c>
      <c r="BN37" s="173"/>
      <c r="BO37" s="173"/>
      <c r="BP37" s="261"/>
      <c r="BQ37" s="117" t="str">
        <f t="shared" si="24"/>
        <v/>
      </c>
      <c r="BR37" s="168"/>
      <c r="BS37" s="169"/>
      <c r="BT37" s="66" t="str">
        <f t="shared" si="25"/>
        <v/>
      </c>
      <c r="BU37" s="264"/>
      <c r="BV37" s="36" t="str">
        <f t="shared" si="34"/>
        <v/>
      </c>
      <c r="BW37" s="173"/>
      <c r="BX37" s="173"/>
      <c r="BY37" s="261"/>
      <c r="BZ37" s="117" t="str">
        <f t="shared" si="26"/>
        <v/>
      </c>
      <c r="CA37" s="106"/>
      <c r="CB37" s="176"/>
      <c r="CD37" s="62" t="str">
        <f t="shared" si="8"/>
        <v/>
      </c>
      <c r="CE37" s="67" t="str">
        <f t="shared" si="9"/>
        <v/>
      </c>
      <c r="CF37" s="64" t="str">
        <f t="shared" si="10"/>
        <v/>
      </c>
    </row>
    <row r="38" spans="1:84" ht="14.4" x14ac:dyDescent="0.2">
      <c r="A38" s="65">
        <v>27</v>
      </c>
      <c r="B38" s="163"/>
      <c r="C38" s="164"/>
      <c r="D38" s="165"/>
      <c r="E38" s="166"/>
      <c r="F38" s="167"/>
      <c r="G38" s="168"/>
      <c r="H38" s="169"/>
      <c r="I38" s="66" t="str">
        <f t="shared" si="11"/>
        <v/>
      </c>
      <c r="J38" s="264"/>
      <c r="K38" s="36" t="str">
        <f t="shared" si="27"/>
        <v/>
      </c>
      <c r="L38" s="173"/>
      <c r="M38" s="173"/>
      <c r="N38" s="261"/>
      <c r="O38" s="117" t="str">
        <f t="shared" si="12"/>
        <v/>
      </c>
      <c r="P38" s="168"/>
      <c r="Q38" s="169"/>
      <c r="R38" s="66" t="str">
        <f t="shared" si="13"/>
        <v/>
      </c>
      <c r="S38" s="264"/>
      <c r="T38" s="36" t="str">
        <f t="shared" si="28"/>
        <v/>
      </c>
      <c r="U38" s="173"/>
      <c r="V38" s="173"/>
      <c r="W38" s="261"/>
      <c r="X38" s="117" t="str">
        <f t="shared" si="14"/>
        <v/>
      </c>
      <c r="Y38" s="168"/>
      <c r="Z38" s="169"/>
      <c r="AA38" s="66" t="str">
        <f t="shared" si="15"/>
        <v/>
      </c>
      <c r="AB38" s="264"/>
      <c r="AC38" s="36" t="str">
        <f t="shared" si="29"/>
        <v/>
      </c>
      <c r="AD38" s="173"/>
      <c r="AE38" s="173"/>
      <c r="AF38" s="261"/>
      <c r="AG38" s="117" t="str">
        <f t="shared" si="16"/>
        <v/>
      </c>
      <c r="AH38" s="168"/>
      <c r="AI38" s="169"/>
      <c r="AJ38" s="66" t="str">
        <f t="shared" si="17"/>
        <v/>
      </c>
      <c r="AK38" s="264"/>
      <c r="AL38" s="36" t="str">
        <f t="shared" si="30"/>
        <v/>
      </c>
      <c r="AM38" s="173"/>
      <c r="AN38" s="173"/>
      <c r="AO38" s="261"/>
      <c r="AP38" s="117" t="str">
        <f t="shared" si="18"/>
        <v/>
      </c>
      <c r="AQ38" s="168"/>
      <c r="AR38" s="169"/>
      <c r="AS38" s="66" t="str">
        <f t="shared" si="19"/>
        <v/>
      </c>
      <c r="AT38" s="264"/>
      <c r="AU38" s="36" t="str">
        <f t="shared" si="31"/>
        <v/>
      </c>
      <c r="AV38" s="173"/>
      <c r="AW38" s="173"/>
      <c r="AX38" s="261"/>
      <c r="AY38" s="117" t="str">
        <f t="shared" si="20"/>
        <v/>
      </c>
      <c r="AZ38" s="168"/>
      <c r="BA38" s="169"/>
      <c r="BB38" s="66" t="str">
        <f t="shared" si="21"/>
        <v/>
      </c>
      <c r="BC38" s="264"/>
      <c r="BD38" s="36" t="str">
        <f t="shared" si="32"/>
        <v/>
      </c>
      <c r="BE38" s="173"/>
      <c r="BF38" s="173"/>
      <c r="BG38" s="261"/>
      <c r="BH38" s="117" t="str">
        <f t="shared" si="22"/>
        <v/>
      </c>
      <c r="BI38" s="168"/>
      <c r="BJ38" s="169"/>
      <c r="BK38" s="66" t="str">
        <f t="shared" si="23"/>
        <v/>
      </c>
      <c r="BL38" s="264"/>
      <c r="BM38" s="36" t="str">
        <f t="shared" si="33"/>
        <v/>
      </c>
      <c r="BN38" s="173"/>
      <c r="BO38" s="173"/>
      <c r="BP38" s="261"/>
      <c r="BQ38" s="117" t="str">
        <f t="shared" si="24"/>
        <v/>
      </c>
      <c r="BR38" s="168"/>
      <c r="BS38" s="169"/>
      <c r="BT38" s="66" t="str">
        <f t="shared" si="25"/>
        <v/>
      </c>
      <c r="BU38" s="264"/>
      <c r="BV38" s="36" t="str">
        <f t="shared" si="34"/>
        <v/>
      </c>
      <c r="BW38" s="173"/>
      <c r="BX38" s="173"/>
      <c r="BY38" s="261"/>
      <c r="BZ38" s="117" t="str">
        <f t="shared" si="26"/>
        <v/>
      </c>
      <c r="CA38" s="106"/>
      <c r="CB38" s="176"/>
      <c r="CD38" s="62" t="str">
        <f t="shared" si="8"/>
        <v/>
      </c>
      <c r="CE38" s="67" t="str">
        <f t="shared" si="9"/>
        <v/>
      </c>
      <c r="CF38" s="64" t="str">
        <f t="shared" si="10"/>
        <v/>
      </c>
    </row>
    <row r="39" spans="1:84" ht="14.4" x14ac:dyDescent="0.2">
      <c r="A39" s="65">
        <v>28</v>
      </c>
      <c r="B39" s="163"/>
      <c r="C39" s="164"/>
      <c r="D39" s="165"/>
      <c r="E39" s="166"/>
      <c r="F39" s="167"/>
      <c r="G39" s="168"/>
      <c r="H39" s="169"/>
      <c r="I39" s="66" t="str">
        <f t="shared" si="11"/>
        <v/>
      </c>
      <c r="J39" s="264"/>
      <c r="K39" s="36" t="str">
        <f t="shared" si="27"/>
        <v/>
      </c>
      <c r="L39" s="173"/>
      <c r="M39" s="173"/>
      <c r="N39" s="261"/>
      <c r="O39" s="117" t="str">
        <f t="shared" si="12"/>
        <v/>
      </c>
      <c r="P39" s="168"/>
      <c r="Q39" s="169"/>
      <c r="R39" s="66" t="str">
        <f t="shared" si="13"/>
        <v/>
      </c>
      <c r="S39" s="264"/>
      <c r="T39" s="36" t="str">
        <f t="shared" si="28"/>
        <v/>
      </c>
      <c r="U39" s="173"/>
      <c r="V39" s="173"/>
      <c r="W39" s="261"/>
      <c r="X39" s="117" t="str">
        <f t="shared" si="14"/>
        <v/>
      </c>
      <c r="Y39" s="168"/>
      <c r="Z39" s="169"/>
      <c r="AA39" s="66" t="str">
        <f t="shared" si="15"/>
        <v/>
      </c>
      <c r="AB39" s="264"/>
      <c r="AC39" s="36" t="str">
        <f t="shared" si="29"/>
        <v/>
      </c>
      <c r="AD39" s="173"/>
      <c r="AE39" s="173"/>
      <c r="AF39" s="261"/>
      <c r="AG39" s="117" t="str">
        <f t="shared" si="16"/>
        <v/>
      </c>
      <c r="AH39" s="168"/>
      <c r="AI39" s="169"/>
      <c r="AJ39" s="66" t="str">
        <f t="shared" si="17"/>
        <v/>
      </c>
      <c r="AK39" s="264"/>
      <c r="AL39" s="36" t="str">
        <f t="shared" si="30"/>
        <v/>
      </c>
      <c r="AM39" s="173"/>
      <c r="AN39" s="173"/>
      <c r="AO39" s="261"/>
      <c r="AP39" s="117" t="str">
        <f t="shared" si="18"/>
        <v/>
      </c>
      <c r="AQ39" s="168"/>
      <c r="AR39" s="169"/>
      <c r="AS39" s="66" t="str">
        <f t="shared" si="19"/>
        <v/>
      </c>
      <c r="AT39" s="264"/>
      <c r="AU39" s="36" t="str">
        <f t="shared" si="31"/>
        <v/>
      </c>
      <c r="AV39" s="173"/>
      <c r="AW39" s="173"/>
      <c r="AX39" s="261"/>
      <c r="AY39" s="117" t="str">
        <f t="shared" si="20"/>
        <v/>
      </c>
      <c r="AZ39" s="168"/>
      <c r="BA39" s="169"/>
      <c r="BB39" s="66" t="str">
        <f t="shared" si="21"/>
        <v/>
      </c>
      <c r="BC39" s="264"/>
      <c r="BD39" s="36" t="str">
        <f t="shared" si="32"/>
        <v/>
      </c>
      <c r="BE39" s="173"/>
      <c r="BF39" s="173"/>
      <c r="BG39" s="261"/>
      <c r="BH39" s="117" t="str">
        <f t="shared" si="22"/>
        <v/>
      </c>
      <c r="BI39" s="168"/>
      <c r="BJ39" s="169"/>
      <c r="BK39" s="66" t="str">
        <f t="shared" si="23"/>
        <v/>
      </c>
      <c r="BL39" s="264"/>
      <c r="BM39" s="36" t="str">
        <f t="shared" si="33"/>
        <v/>
      </c>
      <c r="BN39" s="173"/>
      <c r="BO39" s="173"/>
      <c r="BP39" s="261"/>
      <c r="BQ39" s="117" t="str">
        <f t="shared" si="24"/>
        <v/>
      </c>
      <c r="BR39" s="168"/>
      <c r="BS39" s="169"/>
      <c r="BT39" s="66" t="str">
        <f t="shared" si="25"/>
        <v/>
      </c>
      <c r="BU39" s="264"/>
      <c r="BV39" s="36" t="str">
        <f t="shared" si="34"/>
        <v/>
      </c>
      <c r="BW39" s="173"/>
      <c r="BX39" s="173"/>
      <c r="BY39" s="261"/>
      <c r="BZ39" s="117" t="str">
        <f t="shared" si="26"/>
        <v/>
      </c>
      <c r="CA39" s="106"/>
      <c r="CB39" s="176"/>
      <c r="CD39" s="62" t="str">
        <f t="shared" si="8"/>
        <v/>
      </c>
      <c r="CE39" s="67" t="str">
        <f t="shared" si="9"/>
        <v/>
      </c>
      <c r="CF39" s="64" t="str">
        <f t="shared" si="10"/>
        <v/>
      </c>
    </row>
    <row r="40" spans="1:84" ht="14.4" x14ac:dyDescent="0.2">
      <c r="A40" s="65">
        <v>29</v>
      </c>
      <c r="B40" s="163"/>
      <c r="C40" s="164"/>
      <c r="D40" s="165"/>
      <c r="E40" s="166"/>
      <c r="F40" s="167"/>
      <c r="G40" s="168"/>
      <c r="H40" s="169"/>
      <c r="I40" s="66" t="str">
        <f t="shared" si="11"/>
        <v/>
      </c>
      <c r="J40" s="264"/>
      <c r="K40" s="36" t="str">
        <f t="shared" si="27"/>
        <v/>
      </c>
      <c r="L40" s="173"/>
      <c r="M40" s="173"/>
      <c r="N40" s="261"/>
      <c r="O40" s="117" t="str">
        <f t="shared" si="12"/>
        <v/>
      </c>
      <c r="P40" s="168"/>
      <c r="Q40" s="169"/>
      <c r="R40" s="66" t="str">
        <f t="shared" si="13"/>
        <v/>
      </c>
      <c r="S40" s="264"/>
      <c r="T40" s="36" t="str">
        <f t="shared" si="28"/>
        <v/>
      </c>
      <c r="U40" s="173"/>
      <c r="V40" s="173"/>
      <c r="W40" s="261"/>
      <c r="X40" s="117" t="str">
        <f t="shared" si="14"/>
        <v/>
      </c>
      <c r="Y40" s="168"/>
      <c r="Z40" s="169"/>
      <c r="AA40" s="66" t="str">
        <f t="shared" si="15"/>
        <v/>
      </c>
      <c r="AB40" s="264"/>
      <c r="AC40" s="36" t="str">
        <f t="shared" si="29"/>
        <v/>
      </c>
      <c r="AD40" s="173"/>
      <c r="AE40" s="173"/>
      <c r="AF40" s="261"/>
      <c r="AG40" s="117" t="str">
        <f t="shared" si="16"/>
        <v/>
      </c>
      <c r="AH40" s="168"/>
      <c r="AI40" s="169"/>
      <c r="AJ40" s="66" t="str">
        <f t="shared" si="17"/>
        <v/>
      </c>
      <c r="AK40" s="264"/>
      <c r="AL40" s="36" t="str">
        <f t="shared" si="30"/>
        <v/>
      </c>
      <c r="AM40" s="173"/>
      <c r="AN40" s="173"/>
      <c r="AO40" s="261"/>
      <c r="AP40" s="117" t="str">
        <f t="shared" si="18"/>
        <v/>
      </c>
      <c r="AQ40" s="168"/>
      <c r="AR40" s="169"/>
      <c r="AS40" s="66" t="str">
        <f t="shared" si="19"/>
        <v/>
      </c>
      <c r="AT40" s="264"/>
      <c r="AU40" s="36" t="str">
        <f t="shared" si="31"/>
        <v/>
      </c>
      <c r="AV40" s="173"/>
      <c r="AW40" s="173"/>
      <c r="AX40" s="261"/>
      <c r="AY40" s="117" t="str">
        <f t="shared" si="20"/>
        <v/>
      </c>
      <c r="AZ40" s="168"/>
      <c r="BA40" s="169"/>
      <c r="BB40" s="66" t="str">
        <f t="shared" si="21"/>
        <v/>
      </c>
      <c r="BC40" s="264"/>
      <c r="BD40" s="36" t="str">
        <f t="shared" si="32"/>
        <v/>
      </c>
      <c r="BE40" s="173"/>
      <c r="BF40" s="173"/>
      <c r="BG40" s="261"/>
      <c r="BH40" s="117" t="str">
        <f t="shared" si="22"/>
        <v/>
      </c>
      <c r="BI40" s="168"/>
      <c r="BJ40" s="169"/>
      <c r="BK40" s="66" t="str">
        <f t="shared" si="23"/>
        <v/>
      </c>
      <c r="BL40" s="264"/>
      <c r="BM40" s="36" t="str">
        <f t="shared" si="33"/>
        <v/>
      </c>
      <c r="BN40" s="173"/>
      <c r="BO40" s="173"/>
      <c r="BP40" s="261"/>
      <c r="BQ40" s="117" t="str">
        <f t="shared" si="24"/>
        <v/>
      </c>
      <c r="BR40" s="168"/>
      <c r="BS40" s="169"/>
      <c r="BT40" s="66" t="str">
        <f t="shared" si="25"/>
        <v/>
      </c>
      <c r="BU40" s="264"/>
      <c r="BV40" s="36" t="str">
        <f t="shared" si="34"/>
        <v/>
      </c>
      <c r="BW40" s="173"/>
      <c r="BX40" s="173"/>
      <c r="BY40" s="261"/>
      <c r="BZ40" s="117" t="str">
        <f t="shared" si="26"/>
        <v/>
      </c>
      <c r="CA40" s="106"/>
      <c r="CB40" s="176"/>
      <c r="CD40" s="62" t="str">
        <f t="shared" si="8"/>
        <v/>
      </c>
      <c r="CE40" s="67" t="str">
        <f t="shared" si="9"/>
        <v/>
      </c>
      <c r="CF40" s="64" t="str">
        <f t="shared" si="10"/>
        <v/>
      </c>
    </row>
    <row r="41" spans="1:84" ht="14.4" x14ac:dyDescent="0.2">
      <c r="A41" s="65">
        <v>30</v>
      </c>
      <c r="B41" s="163"/>
      <c r="C41" s="164"/>
      <c r="D41" s="165"/>
      <c r="E41" s="166"/>
      <c r="F41" s="167"/>
      <c r="G41" s="168"/>
      <c r="H41" s="169"/>
      <c r="I41" s="66" t="str">
        <f t="shared" si="11"/>
        <v/>
      </c>
      <c r="J41" s="264"/>
      <c r="K41" s="36" t="str">
        <f t="shared" si="27"/>
        <v/>
      </c>
      <c r="L41" s="173"/>
      <c r="M41" s="173"/>
      <c r="N41" s="261"/>
      <c r="O41" s="117" t="str">
        <f t="shared" si="12"/>
        <v/>
      </c>
      <c r="P41" s="168"/>
      <c r="Q41" s="169"/>
      <c r="R41" s="66" t="str">
        <f t="shared" si="13"/>
        <v/>
      </c>
      <c r="S41" s="264"/>
      <c r="T41" s="36" t="str">
        <f t="shared" si="28"/>
        <v/>
      </c>
      <c r="U41" s="173"/>
      <c r="V41" s="173"/>
      <c r="W41" s="261"/>
      <c r="X41" s="117" t="str">
        <f t="shared" si="14"/>
        <v/>
      </c>
      <c r="Y41" s="168"/>
      <c r="Z41" s="169"/>
      <c r="AA41" s="66" t="str">
        <f t="shared" si="15"/>
        <v/>
      </c>
      <c r="AB41" s="264"/>
      <c r="AC41" s="36" t="str">
        <f t="shared" si="29"/>
        <v/>
      </c>
      <c r="AD41" s="173"/>
      <c r="AE41" s="173"/>
      <c r="AF41" s="261"/>
      <c r="AG41" s="117" t="str">
        <f t="shared" si="16"/>
        <v/>
      </c>
      <c r="AH41" s="168"/>
      <c r="AI41" s="169"/>
      <c r="AJ41" s="66" t="str">
        <f t="shared" si="17"/>
        <v/>
      </c>
      <c r="AK41" s="264"/>
      <c r="AL41" s="36" t="str">
        <f t="shared" si="30"/>
        <v/>
      </c>
      <c r="AM41" s="173"/>
      <c r="AN41" s="173"/>
      <c r="AO41" s="261"/>
      <c r="AP41" s="117" t="str">
        <f t="shared" si="18"/>
        <v/>
      </c>
      <c r="AQ41" s="168"/>
      <c r="AR41" s="169"/>
      <c r="AS41" s="66" t="str">
        <f t="shared" si="19"/>
        <v/>
      </c>
      <c r="AT41" s="264"/>
      <c r="AU41" s="36" t="str">
        <f t="shared" si="31"/>
        <v/>
      </c>
      <c r="AV41" s="173"/>
      <c r="AW41" s="173"/>
      <c r="AX41" s="261"/>
      <c r="AY41" s="117" t="str">
        <f t="shared" si="20"/>
        <v/>
      </c>
      <c r="AZ41" s="168"/>
      <c r="BA41" s="169"/>
      <c r="BB41" s="66" t="str">
        <f t="shared" si="21"/>
        <v/>
      </c>
      <c r="BC41" s="264"/>
      <c r="BD41" s="36" t="str">
        <f t="shared" si="32"/>
        <v/>
      </c>
      <c r="BE41" s="173"/>
      <c r="BF41" s="173"/>
      <c r="BG41" s="261"/>
      <c r="BH41" s="117" t="str">
        <f t="shared" si="22"/>
        <v/>
      </c>
      <c r="BI41" s="168"/>
      <c r="BJ41" s="169"/>
      <c r="BK41" s="66" t="str">
        <f t="shared" si="23"/>
        <v/>
      </c>
      <c r="BL41" s="264"/>
      <c r="BM41" s="36" t="str">
        <f t="shared" si="33"/>
        <v/>
      </c>
      <c r="BN41" s="173"/>
      <c r="BO41" s="173"/>
      <c r="BP41" s="261"/>
      <c r="BQ41" s="117" t="str">
        <f t="shared" si="24"/>
        <v/>
      </c>
      <c r="BR41" s="168"/>
      <c r="BS41" s="169"/>
      <c r="BT41" s="66" t="str">
        <f t="shared" si="25"/>
        <v/>
      </c>
      <c r="BU41" s="264"/>
      <c r="BV41" s="36" t="str">
        <f t="shared" si="34"/>
        <v/>
      </c>
      <c r="BW41" s="173"/>
      <c r="BX41" s="173"/>
      <c r="BY41" s="261"/>
      <c r="BZ41" s="117" t="str">
        <f t="shared" si="26"/>
        <v/>
      </c>
      <c r="CA41" s="106"/>
      <c r="CB41" s="176"/>
      <c r="CD41" s="62" t="str">
        <f t="shared" si="8"/>
        <v/>
      </c>
      <c r="CE41" s="67" t="str">
        <f t="shared" si="9"/>
        <v/>
      </c>
      <c r="CF41" s="64" t="str">
        <f t="shared" si="10"/>
        <v/>
      </c>
    </row>
    <row r="42" spans="1:84" ht="14.4" x14ac:dyDescent="0.2">
      <c r="A42" s="65">
        <v>31</v>
      </c>
      <c r="B42" s="163"/>
      <c r="C42" s="164"/>
      <c r="D42" s="165"/>
      <c r="E42" s="166"/>
      <c r="F42" s="167"/>
      <c r="G42" s="168"/>
      <c r="H42" s="169"/>
      <c r="I42" s="66" t="str">
        <f t="shared" si="11"/>
        <v/>
      </c>
      <c r="J42" s="264"/>
      <c r="K42" s="36" t="str">
        <f t="shared" si="27"/>
        <v/>
      </c>
      <c r="L42" s="173"/>
      <c r="M42" s="173"/>
      <c r="N42" s="261"/>
      <c r="O42" s="117" t="str">
        <f t="shared" si="12"/>
        <v/>
      </c>
      <c r="P42" s="168"/>
      <c r="Q42" s="169"/>
      <c r="R42" s="66" t="str">
        <f t="shared" si="13"/>
        <v/>
      </c>
      <c r="S42" s="264"/>
      <c r="T42" s="36" t="str">
        <f t="shared" si="28"/>
        <v/>
      </c>
      <c r="U42" s="173"/>
      <c r="V42" s="173"/>
      <c r="W42" s="261"/>
      <c r="X42" s="117" t="str">
        <f t="shared" si="14"/>
        <v/>
      </c>
      <c r="Y42" s="168"/>
      <c r="Z42" s="169"/>
      <c r="AA42" s="66" t="str">
        <f t="shared" si="15"/>
        <v/>
      </c>
      <c r="AB42" s="264"/>
      <c r="AC42" s="36" t="str">
        <f t="shared" si="29"/>
        <v/>
      </c>
      <c r="AD42" s="173"/>
      <c r="AE42" s="173"/>
      <c r="AF42" s="261"/>
      <c r="AG42" s="117" t="str">
        <f t="shared" si="16"/>
        <v/>
      </c>
      <c r="AH42" s="168"/>
      <c r="AI42" s="169"/>
      <c r="AJ42" s="66" t="str">
        <f t="shared" si="17"/>
        <v/>
      </c>
      <c r="AK42" s="264"/>
      <c r="AL42" s="36" t="str">
        <f t="shared" si="30"/>
        <v/>
      </c>
      <c r="AM42" s="173"/>
      <c r="AN42" s="173"/>
      <c r="AO42" s="261"/>
      <c r="AP42" s="117" t="str">
        <f t="shared" si="18"/>
        <v/>
      </c>
      <c r="AQ42" s="168"/>
      <c r="AR42" s="169"/>
      <c r="AS42" s="66" t="str">
        <f t="shared" si="19"/>
        <v/>
      </c>
      <c r="AT42" s="264"/>
      <c r="AU42" s="36" t="str">
        <f t="shared" si="31"/>
        <v/>
      </c>
      <c r="AV42" s="173"/>
      <c r="AW42" s="173"/>
      <c r="AX42" s="261"/>
      <c r="AY42" s="117" t="str">
        <f t="shared" si="20"/>
        <v/>
      </c>
      <c r="AZ42" s="168"/>
      <c r="BA42" s="169"/>
      <c r="BB42" s="66" t="str">
        <f t="shared" si="21"/>
        <v/>
      </c>
      <c r="BC42" s="264"/>
      <c r="BD42" s="36" t="str">
        <f t="shared" si="32"/>
        <v/>
      </c>
      <c r="BE42" s="173"/>
      <c r="BF42" s="173"/>
      <c r="BG42" s="261"/>
      <c r="BH42" s="117" t="str">
        <f t="shared" si="22"/>
        <v/>
      </c>
      <c r="BI42" s="168"/>
      <c r="BJ42" s="169"/>
      <c r="BK42" s="66" t="str">
        <f t="shared" si="23"/>
        <v/>
      </c>
      <c r="BL42" s="264"/>
      <c r="BM42" s="36" t="str">
        <f t="shared" si="33"/>
        <v/>
      </c>
      <c r="BN42" s="173"/>
      <c r="BO42" s="173"/>
      <c r="BP42" s="261"/>
      <c r="BQ42" s="117" t="str">
        <f t="shared" si="24"/>
        <v/>
      </c>
      <c r="BR42" s="168"/>
      <c r="BS42" s="169"/>
      <c r="BT42" s="66" t="str">
        <f t="shared" si="25"/>
        <v/>
      </c>
      <c r="BU42" s="264"/>
      <c r="BV42" s="36" t="str">
        <f t="shared" si="34"/>
        <v/>
      </c>
      <c r="BW42" s="173"/>
      <c r="BX42" s="173"/>
      <c r="BY42" s="261"/>
      <c r="BZ42" s="117" t="str">
        <f t="shared" si="26"/>
        <v/>
      </c>
      <c r="CA42" s="106"/>
      <c r="CB42" s="176"/>
      <c r="CD42" s="62" t="str">
        <f t="shared" si="8"/>
        <v/>
      </c>
      <c r="CE42" s="67" t="str">
        <f t="shared" si="9"/>
        <v/>
      </c>
      <c r="CF42" s="64" t="str">
        <f t="shared" si="10"/>
        <v/>
      </c>
    </row>
    <row r="43" spans="1:84" ht="14.4" x14ac:dyDescent="0.2">
      <c r="A43" s="65">
        <v>32</v>
      </c>
      <c r="B43" s="163"/>
      <c r="C43" s="164"/>
      <c r="D43" s="165"/>
      <c r="E43" s="166"/>
      <c r="F43" s="167"/>
      <c r="G43" s="168"/>
      <c r="H43" s="169"/>
      <c r="I43" s="66" t="str">
        <f t="shared" si="11"/>
        <v/>
      </c>
      <c r="J43" s="264"/>
      <c r="K43" s="36" t="str">
        <f t="shared" si="27"/>
        <v/>
      </c>
      <c r="L43" s="173"/>
      <c r="M43" s="173"/>
      <c r="N43" s="261"/>
      <c r="O43" s="117" t="str">
        <f t="shared" si="12"/>
        <v/>
      </c>
      <c r="P43" s="168"/>
      <c r="Q43" s="169"/>
      <c r="R43" s="66" t="str">
        <f t="shared" si="13"/>
        <v/>
      </c>
      <c r="S43" s="264"/>
      <c r="T43" s="36" t="str">
        <f t="shared" si="28"/>
        <v/>
      </c>
      <c r="U43" s="173"/>
      <c r="V43" s="173"/>
      <c r="W43" s="261"/>
      <c r="X43" s="117" t="str">
        <f t="shared" si="14"/>
        <v/>
      </c>
      <c r="Y43" s="168"/>
      <c r="Z43" s="169"/>
      <c r="AA43" s="66" t="str">
        <f t="shared" si="15"/>
        <v/>
      </c>
      <c r="AB43" s="264"/>
      <c r="AC43" s="36" t="str">
        <f t="shared" si="29"/>
        <v/>
      </c>
      <c r="AD43" s="173"/>
      <c r="AE43" s="173"/>
      <c r="AF43" s="261"/>
      <c r="AG43" s="117" t="str">
        <f t="shared" si="16"/>
        <v/>
      </c>
      <c r="AH43" s="168"/>
      <c r="AI43" s="169"/>
      <c r="AJ43" s="66" t="str">
        <f t="shared" si="17"/>
        <v/>
      </c>
      <c r="AK43" s="264"/>
      <c r="AL43" s="36" t="str">
        <f t="shared" si="30"/>
        <v/>
      </c>
      <c r="AM43" s="173"/>
      <c r="AN43" s="173"/>
      <c r="AO43" s="261"/>
      <c r="AP43" s="117" t="str">
        <f t="shared" si="18"/>
        <v/>
      </c>
      <c r="AQ43" s="168"/>
      <c r="AR43" s="169"/>
      <c r="AS43" s="66" t="str">
        <f t="shared" si="19"/>
        <v/>
      </c>
      <c r="AT43" s="264"/>
      <c r="AU43" s="36" t="str">
        <f t="shared" si="31"/>
        <v/>
      </c>
      <c r="AV43" s="173"/>
      <c r="AW43" s="173"/>
      <c r="AX43" s="261"/>
      <c r="AY43" s="117" t="str">
        <f t="shared" si="20"/>
        <v/>
      </c>
      <c r="AZ43" s="168"/>
      <c r="BA43" s="169"/>
      <c r="BB43" s="66" t="str">
        <f t="shared" si="21"/>
        <v/>
      </c>
      <c r="BC43" s="264"/>
      <c r="BD43" s="36" t="str">
        <f t="shared" si="32"/>
        <v/>
      </c>
      <c r="BE43" s="173"/>
      <c r="BF43" s="173"/>
      <c r="BG43" s="261"/>
      <c r="BH43" s="117" t="str">
        <f t="shared" si="22"/>
        <v/>
      </c>
      <c r="BI43" s="168"/>
      <c r="BJ43" s="169"/>
      <c r="BK43" s="66" t="str">
        <f t="shared" si="23"/>
        <v/>
      </c>
      <c r="BL43" s="264"/>
      <c r="BM43" s="36" t="str">
        <f t="shared" si="33"/>
        <v/>
      </c>
      <c r="BN43" s="173"/>
      <c r="BO43" s="173"/>
      <c r="BP43" s="261"/>
      <c r="BQ43" s="117" t="str">
        <f t="shared" si="24"/>
        <v/>
      </c>
      <c r="BR43" s="168"/>
      <c r="BS43" s="169"/>
      <c r="BT43" s="66" t="str">
        <f t="shared" si="25"/>
        <v/>
      </c>
      <c r="BU43" s="264"/>
      <c r="BV43" s="36" t="str">
        <f t="shared" si="34"/>
        <v/>
      </c>
      <c r="BW43" s="173"/>
      <c r="BX43" s="173"/>
      <c r="BY43" s="261"/>
      <c r="BZ43" s="117" t="str">
        <f t="shared" si="26"/>
        <v/>
      </c>
      <c r="CA43" s="106"/>
      <c r="CB43" s="176"/>
      <c r="CD43" s="62" t="str">
        <f t="shared" si="8"/>
        <v/>
      </c>
      <c r="CE43" s="67" t="str">
        <f t="shared" si="9"/>
        <v/>
      </c>
      <c r="CF43" s="64" t="str">
        <f t="shared" si="10"/>
        <v/>
      </c>
    </row>
    <row r="44" spans="1:84" ht="14.4" x14ac:dyDescent="0.2">
      <c r="A44" s="65">
        <v>33</v>
      </c>
      <c r="B44" s="163"/>
      <c r="C44" s="164"/>
      <c r="D44" s="165"/>
      <c r="E44" s="166"/>
      <c r="F44" s="167"/>
      <c r="G44" s="168"/>
      <c r="H44" s="169"/>
      <c r="I44" s="66" t="str">
        <f t="shared" si="11"/>
        <v/>
      </c>
      <c r="J44" s="264"/>
      <c r="K44" s="36" t="str">
        <f t="shared" si="27"/>
        <v/>
      </c>
      <c r="L44" s="173"/>
      <c r="M44" s="173"/>
      <c r="N44" s="261"/>
      <c r="O44" s="117" t="str">
        <f t="shared" si="12"/>
        <v/>
      </c>
      <c r="P44" s="168"/>
      <c r="Q44" s="169"/>
      <c r="R44" s="66" t="str">
        <f t="shared" si="13"/>
        <v/>
      </c>
      <c r="S44" s="264"/>
      <c r="T44" s="36" t="str">
        <f t="shared" si="28"/>
        <v/>
      </c>
      <c r="U44" s="173"/>
      <c r="V44" s="173"/>
      <c r="W44" s="261"/>
      <c r="X44" s="117" t="str">
        <f t="shared" si="14"/>
        <v/>
      </c>
      <c r="Y44" s="168"/>
      <c r="Z44" s="169"/>
      <c r="AA44" s="66" t="str">
        <f t="shared" si="15"/>
        <v/>
      </c>
      <c r="AB44" s="264"/>
      <c r="AC44" s="36" t="str">
        <f t="shared" si="29"/>
        <v/>
      </c>
      <c r="AD44" s="173"/>
      <c r="AE44" s="173"/>
      <c r="AF44" s="261"/>
      <c r="AG44" s="117" t="str">
        <f t="shared" si="16"/>
        <v/>
      </c>
      <c r="AH44" s="168"/>
      <c r="AI44" s="169"/>
      <c r="AJ44" s="66" t="str">
        <f t="shared" si="17"/>
        <v/>
      </c>
      <c r="AK44" s="264"/>
      <c r="AL44" s="36" t="str">
        <f t="shared" si="30"/>
        <v/>
      </c>
      <c r="AM44" s="173"/>
      <c r="AN44" s="173"/>
      <c r="AO44" s="261"/>
      <c r="AP44" s="117" t="str">
        <f t="shared" si="18"/>
        <v/>
      </c>
      <c r="AQ44" s="168"/>
      <c r="AR44" s="169"/>
      <c r="AS44" s="66" t="str">
        <f t="shared" si="19"/>
        <v/>
      </c>
      <c r="AT44" s="264"/>
      <c r="AU44" s="36" t="str">
        <f t="shared" si="31"/>
        <v/>
      </c>
      <c r="AV44" s="173"/>
      <c r="AW44" s="173"/>
      <c r="AX44" s="261"/>
      <c r="AY44" s="117" t="str">
        <f t="shared" si="20"/>
        <v/>
      </c>
      <c r="AZ44" s="168"/>
      <c r="BA44" s="169"/>
      <c r="BB44" s="66" t="str">
        <f t="shared" si="21"/>
        <v/>
      </c>
      <c r="BC44" s="264"/>
      <c r="BD44" s="36" t="str">
        <f t="shared" si="32"/>
        <v/>
      </c>
      <c r="BE44" s="173"/>
      <c r="BF44" s="173"/>
      <c r="BG44" s="261"/>
      <c r="BH44" s="117" t="str">
        <f t="shared" si="22"/>
        <v/>
      </c>
      <c r="BI44" s="168"/>
      <c r="BJ44" s="169"/>
      <c r="BK44" s="66" t="str">
        <f t="shared" si="23"/>
        <v/>
      </c>
      <c r="BL44" s="264"/>
      <c r="BM44" s="36" t="str">
        <f t="shared" si="33"/>
        <v/>
      </c>
      <c r="BN44" s="173"/>
      <c r="BO44" s="173"/>
      <c r="BP44" s="261"/>
      <c r="BQ44" s="117" t="str">
        <f t="shared" si="24"/>
        <v/>
      </c>
      <c r="BR44" s="168"/>
      <c r="BS44" s="169"/>
      <c r="BT44" s="66" t="str">
        <f t="shared" si="25"/>
        <v/>
      </c>
      <c r="BU44" s="264"/>
      <c r="BV44" s="36" t="str">
        <f t="shared" si="34"/>
        <v/>
      </c>
      <c r="BW44" s="173"/>
      <c r="BX44" s="173"/>
      <c r="BY44" s="261"/>
      <c r="BZ44" s="117" t="str">
        <f t="shared" si="26"/>
        <v/>
      </c>
      <c r="CA44" s="106"/>
      <c r="CB44" s="176"/>
      <c r="CD44" s="62" t="str">
        <f t="shared" ref="CD44:CD114" si="35">IF($F44="","",IF(G44&lt;H44,"要確認",""))</f>
        <v/>
      </c>
      <c r="CE44" s="67" t="str">
        <f t="shared" ref="CE44:CE113" si="36">C44&amp;E44</f>
        <v/>
      </c>
      <c r="CF44" s="64" t="str">
        <f t="shared" ref="CF44:CF115" si="37">IF($CE44="園長○","補助対象外","")</f>
        <v/>
      </c>
    </row>
    <row r="45" spans="1:84" ht="14.4" x14ac:dyDescent="0.2">
      <c r="A45" s="65">
        <v>34</v>
      </c>
      <c r="B45" s="163"/>
      <c r="C45" s="164"/>
      <c r="D45" s="165"/>
      <c r="E45" s="166"/>
      <c r="F45" s="167"/>
      <c r="G45" s="168"/>
      <c r="H45" s="169"/>
      <c r="I45" s="66" t="str">
        <f t="shared" si="11"/>
        <v/>
      </c>
      <c r="J45" s="264"/>
      <c r="K45" s="36" t="str">
        <f t="shared" si="27"/>
        <v/>
      </c>
      <c r="L45" s="173"/>
      <c r="M45" s="173"/>
      <c r="N45" s="261"/>
      <c r="O45" s="117" t="str">
        <f t="shared" si="12"/>
        <v/>
      </c>
      <c r="P45" s="168"/>
      <c r="Q45" s="169"/>
      <c r="R45" s="66" t="str">
        <f t="shared" si="13"/>
        <v/>
      </c>
      <c r="S45" s="264"/>
      <c r="T45" s="36" t="str">
        <f t="shared" si="28"/>
        <v/>
      </c>
      <c r="U45" s="173"/>
      <c r="V45" s="173"/>
      <c r="W45" s="261"/>
      <c r="X45" s="117" t="str">
        <f t="shared" si="14"/>
        <v/>
      </c>
      <c r="Y45" s="168"/>
      <c r="Z45" s="169"/>
      <c r="AA45" s="66" t="str">
        <f t="shared" si="15"/>
        <v/>
      </c>
      <c r="AB45" s="264"/>
      <c r="AC45" s="36" t="str">
        <f t="shared" si="29"/>
        <v/>
      </c>
      <c r="AD45" s="173"/>
      <c r="AE45" s="173"/>
      <c r="AF45" s="261"/>
      <c r="AG45" s="117" t="str">
        <f t="shared" si="16"/>
        <v/>
      </c>
      <c r="AH45" s="168"/>
      <c r="AI45" s="169"/>
      <c r="AJ45" s="66" t="str">
        <f t="shared" si="17"/>
        <v/>
      </c>
      <c r="AK45" s="264"/>
      <c r="AL45" s="36" t="str">
        <f t="shared" si="30"/>
        <v/>
      </c>
      <c r="AM45" s="173"/>
      <c r="AN45" s="173"/>
      <c r="AO45" s="261"/>
      <c r="AP45" s="117" t="str">
        <f t="shared" si="18"/>
        <v/>
      </c>
      <c r="AQ45" s="168"/>
      <c r="AR45" s="169"/>
      <c r="AS45" s="66" t="str">
        <f t="shared" si="19"/>
        <v/>
      </c>
      <c r="AT45" s="264"/>
      <c r="AU45" s="36" t="str">
        <f t="shared" si="31"/>
        <v/>
      </c>
      <c r="AV45" s="173"/>
      <c r="AW45" s="173"/>
      <c r="AX45" s="261"/>
      <c r="AY45" s="117" t="str">
        <f t="shared" si="20"/>
        <v/>
      </c>
      <c r="AZ45" s="168"/>
      <c r="BA45" s="169"/>
      <c r="BB45" s="66" t="str">
        <f t="shared" si="21"/>
        <v/>
      </c>
      <c r="BC45" s="264"/>
      <c r="BD45" s="36" t="str">
        <f t="shared" si="32"/>
        <v/>
      </c>
      <c r="BE45" s="173"/>
      <c r="BF45" s="173"/>
      <c r="BG45" s="261"/>
      <c r="BH45" s="117" t="str">
        <f t="shared" si="22"/>
        <v/>
      </c>
      <c r="BI45" s="168"/>
      <c r="BJ45" s="169"/>
      <c r="BK45" s="66" t="str">
        <f t="shared" si="23"/>
        <v/>
      </c>
      <c r="BL45" s="264"/>
      <c r="BM45" s="36" t="str">
        <f t="shared" si="33"/>
        <v/>
      </c>
      <c r="BN45" s="173"/>
      <c r="BO45" s="173"/>
      <c r="BP45" s="261"/>
      <c r="BQ45" s="117" t="str">
        <f t="shared" si="24"/>
        <v/>
      </c>
      <c r="BR45" s="168"/>
      <c r="BS45" s="169"/>
      <c r="BT45" s="66" t="str">
        <f t="shared" si="25"/>
        <v/>
      </c>
      <c r="BU45" s="264"/>
      <c r="BV45" s="36" t="str">
        <f t="shared" si="34"/>
        <v/>
      </c>
      <c r="BW45" s="173"/>
      <c r="BX45" s="173"/>
      <c r="BY45" s="261"/>
      <c r="BZ45" s="117" t="str">
        <f t="shared" si="26"/>
        <v/>
      </c>
      <c r="CA45" s="106"/>
      <c r="CB45" s="176"/>
      <c r="CD45" s="62" t="str">
        <f t="shared" si="35"/>
        <v/>
      </c>
      <c r="CE45" s="67" t="str">
        <f t="shared" si="36"/>
        <v/>
      </c>
      <c r="CF45" s="64" t="str">
        <f t="shared" si="37"/>
        <v/>
      </c>
    </row>
    <row r="46" spans="1:84" ht="14.4" x14ac:dyDescent="0.2">
      <c r="A46" s="65">
        <v>35</v>
      </c>
      <c r="B46" s="163"/>
      <c r="C46" s="164"/>
      <c r="D46" s="165"/>
      <c r="E46" s="166"/>
      <c r="F46" s="167"/>
      <c r="G46" s="168"/>
      <c r="H46" s="169"/>
      <c r="I46" s="66" t="str">
        <f t="shared" si="11"/>
        <v/>
      </c>
      <c r="J46" s="264"/>
      <c r="K46" s="36" t="str">
        <f t="shared" si="27"/>
        <v/>
      </c>
      <c r="L46" s="173"/>
      <c r="M46" s="173"/>
      <c r="N46" s="261"/>
      <c r="O46" s="117" t="str">
        <f t="shared" si="12"/>
        <v/>
      </c>
      <c r="P46" s="168"/>
      <c r="Q46" s="169"/>
      <c r="R46" s="66" t="str">
        <f t="shared" si="13"/>
        <v/>
      </c>
      <c r="S46" s="264"/>
      <c r="T46" s="36" t="str">
        <f t="shared" si="28"/>
        <v/>
      </c>
      <c r="U46" s="173"/>
      <c r="V46" s="173"/>
      <c r="W46" s="261"/>
      <c r="X46" s="117" t="str">
        <f t="shared" si="14"/>
        <v/>
      </c>
      <c r="Y46" s="168"/>
      <c r="Z46" s="169"/>
      <c r="AA46" s="66" t="str">
        <f t="shared" si="15"/>
        <v/>
      </c>
      <c r="AB46" s="264"/>
      <c r="AC46" s="36" t="str">
        <f t="shared" si="29"/>
        <v/>
      </c>
      <c r="AD46" s="173"/>
      <c r="AE46" s="173"/>
      <c r="AF46" s="261"/>
      <c r="AG46" s="117" t="str">
        <f t="shared" si="16"/>
        <v/>
      </c>
      <c r="AH46" s="168"/>
      <c r="AI46" s="169"/>
      <c r="AJ46" s="66" t="str">
        <f t="shared" si="17"/>
        <v/>
      </c>
      <c r="AK46" s="264"/>
      <c r="AL46" s="36" t="str">
        <f t="shared" si="30"/>
        <v/>
      </c>
      <c r="AM46" s="173"/>
      <c r="AN46" s="173"/>
      <c r="AO46" s="261"/>
      <c r="AP46" s="117" t="str">
        <f t="shared" si="18"/>
        <v/>
      </c>
      <c r="AQ46" s="168"/>
      <c r="AR46" s="169"/>
      <c r="AS46" s="66" t="str">
        <f t="shared" si="19"/>
        <v/>
      </c>
      <c r="AT46" s="264"/>
      <c r="AU46" s="36" t="str">
        <f t="shared" si="31"/>
        <v/>
      </c>
      <c r="AV46" s="173"/>
      <c r="AW46" s="173"/>
      <c r="AX46" s="261"/>
      <c r="AY46" s="117" t="str">
        <f t="shared" si="20"/>
        <v/>
      </c>
      <c r="AZ46" s="168"/>
      <c r="BA46" s="169"/>
      <c r="BB46" s="66" t="str">
        <f t="shared" si="21"/>
        <v/>
      </c>
      <c r="BC46" s="264"/>
      <c r="BD46" s="36" t="str">
        <f t="shared" si="32"/>
        <v/>
      </c>
      <c r="BE46" s="173"/>
      <c r="BF46" s="173"/>
      <c r="BG46" s="261"/>
      <c r="BH46" s="117" t="str">
        <f t="shared" si="22"/>
        <v/>
      </c>
      <c r="BI46" s="168"/>
      <c r="BJ46" s="169"/>
      <c r="BK46" s="66" t="str">
        <f t="shared" si="23"/>
        <v/>
      </c>
      <c r="BL46" s="264"/>
      <c r="BM46" s="36" t="str">
        <f t="shared" si="33"/>
        <v/>
      </c>
      <c r="BN46" s="173"/>
      <c r="BO46" s="173"/>
      <c r="BP46" s="261"/>
      <c r="BQ46" s="117" t="str">
        <f t="shared" si="24"/>
        <v/>
      </c>
      <c r="BR46" s="168"/>
      <c r="BS46" s="169"/>
      <c r="BT46" s="66" t="str">
        <f t="shared" si="25"/>
        <v/>
      </c>
      <c r="BU46" s="264"/>
      <c r="BV46" s="36" t="str">
        <f t="shared" si="34"/>
        <v/>
      </c>
      <c r="BW46" s="173"/>
      <c r="BX46" s="173"/>
      <c r="BY46" s="261"/>
      <c r="BZ46" s="117" t="str">
        <f t="shared" si="26"/>
        <v/>
      </c>
      <c r="CA46" s="106"/>
      <c r="CB46" s="176"/>
      <c r="CD46" s="62" t="str">
        <f t="shared" si="35"/>
        <v/>
      </c>
      <c r="CE46" s="67" t="str">
        <f t="shared" si="36"/>
        <v/>
      </c>
      <c r="CF46" s="64" t="str">
        <f t="shared" si="37"/>
        <v/>
      </c>
    </row>
    <row r="47" spans="1:84" ht="14.4" x14ac:dyDescent="0.2">
      <c r="A47" s="65">
        <v>36</v>
      </c>
      <c r="B47" s="163"/>
      <c r="C47" s="164"/>
      <c r="D47" s="165"/>
      <c r="E47" s="166"/>
      <c r="F47" s="167"/>
      <c r="G47" s="168"/>
      <c r="H47" s="169"/>
      <c r="I47" s="66" t="str">
        <f t="shared" si="11"/>
        <v/>
      </c>
      <c r="J47" s="264"/>
      <c r="K47" s="36" t="str">
        <f t="shared" si="27"/>
        <v/>
      </c>
      <c r="L47" s="173"/>
      <c r="M47" s="173"/>
      <c r="N47" s="261"/>
      <c r="O47" s="117" t="str">
        <f t="shared" si="12"/>
        <v/>
      </c>
      <c r="P47" s="168"/>
      <c r="Q47" s="169"/>
      <c r="R47" s="66" t="str">
        <f t="shared" si="13"/>
        <v/>
      </c>
      <c r="S47" s="264"/>
      <c r="T47" s="36" t="str">
        <f t="shared" si="28"/>
        <v/>
      </c>
      <c r="U47" s="173"/>
      <c r="V47" s="173"/>
      <c r="W47" s="261"/>
      <c r="X47" s="117" t="str">
        <f t="shared" si="14"/>
        <v/>
      </c>
      <c r="Y47" s="168"/>
      <c r="Z47" s="169"/>
      <c r="AA47" s="66" t="str">
        <f t="shared" si="15"/>
        <v/>
      </c>
      <c r="AB47" s="264"/>
      <c r="AC47" s="36" t="str">
        <f t="shared" si="29"/>
        <v/>
      </c>
      <c r="AD47" s="173"/>
      <c r="AE47" s="173"/>
      <c r="AF47" s="261"/>
      <c r="AG47" s="117" t="str">
        <f t="shared" si="16"/>
        <v/>
      </c>
      <c r="AH47" s="168"/>
      <c r="AI47" s="169"/>
      <c r="AJ47" s="66" t="str">
        <f t="shared" si="17"/>
        <v/>
      </c>
      <c r="AK47" s="264"/>
      <c r="AL47" s="36" t="str">
        <f t="shared" si="30"/>
        <v/>
      </c>
      <c r="AM47" s="173"/>
      <c r="AN47" s="173"/>
      <c r="AO47" s="261"/>
      <c r="AP47" s="117" t="str">
        <f t="shared" si="18"/>
        <v/>
      </c>
      <c r="AQ47" s="168"/>
      <c r="AR47" s="169"/>
      <c r="AS47" s="66" t="str">
        <f t="shared" si="19"/>
        <v/>
      </c>
      <c r="AT47" s="264"/>
      <c r="AU47" s="36" t="str">
        <f t="shared" si="31"/>
        <v/>
      </c>
      <c r="AV47" s="173"/>
      <c r="AW47" s="173"/>
      <c r="AX47" s="261"/>
      <c r="AY47" s="117" t="str">
        <f t="shared" si="20"/>
        <v/>
      </c>
      <c r="AZ47" s="168"/>
      <c r="BA47" s="169"/>
      <c r="BB47" s="66" t="str">
        <f t="shared" si="21"/>
        <v/>
      </c>
      <c r="BC47" s="264"/>
      <c r="BD47" s="36" t="str">
        <f t="shared" si="32"/>
        <v/>
      </c>
      <c r="BE47" s="173"/>
      <c r="BF47" s="173"/>
      <c r="BG47" s="261"/>
      <c r="BH47" s="117" t="str">
        <f t="shared" si="22"/>
        <v/>
      </c>
      <c r="BI47" s="168"/>
      <c r="BJ47" s="169"/>
      <c r="BK47" s="66" t="str">
        <f t="shared" si="23"/>
        <v/>
      </c>
      <c r="BL47" s="264"/>
      <c r="BM47" s="36" t="str">
        <f t="shared" si="33"/>
        <v/>
      </c>
      <c r="BN47" s="173"/>
      <c r="BO47" s="173"/>
      <c r="BP47" s="261"/>
      <c r="BQ47" s="117" t="str">
        <f t="shared" si="24"/>
        <v/>
      </c>
      <c r="BR47" s="168"/>
      <c r="BS47" s="169"/>
      <c r="BT47" s="66" t="str">
        <f t="shared" si="25"/>
        <v/>
      </c>
      <c r="BU47" s="264"/>
      <c r="BV47" s="36" t="str">
        <f t="shared" si="34"/>
        <v/>
      </c>
      <c r="BW47" s="173"/>
      <c r="BX47" s="173"/>
      <c r="BY47" s="261"/>
      <c r="BZ47" s="117" t="str">
        <f t="shared" si="26"/>
        <v/>
      </c>
      <c r="CA47" s="106"/>
      <c r="CB47" s="176"/>
      <c r="CD47" s="62" t="str">
        <f t="shared" si="35"/>
        <v/>
      </c>
      <c r="CE47" s="67" t="str">
        <f t="shared" si="36"/>
        <v/>
      </c>
      <c r="CF47" s="64" t="str">
        <f t="shared" si="37"/>
        <v/>
      </c>
    </row>
    <row r="48" spans="1:84" ht="14.4" x14ac:dyDescent="0.2">
      <c r="A48" s="65">
        <v>37</v>
      </c>
      <c r="B48" s="163"/>
      <c r="C48" s="164"/>
      <c r="D48" s="165"/>
      <c r="E48" s="166"/>
      <c r="F48" s="167"/>
      <c r="G48" s="168"/>
      <c r="H48" s="169"/>
      <c r="I48" s="66" t="str">
        <f t="shared" si="11"/>
        <v/>
      </c>
      <c r="J48" s="264"/>
      <c r="K48" s="36" t="str">
        <f t="shared" si="27"/>
        <v/>
      </c>
      <c r="L48" s="173"/>
      <c r="M48" s="173"/>
      <c r="N48" s="261"/>
      <c r="O48" s="117" t="str">
        <f t="shared" si="12"/>
        <v/>
      </c>
      <c r="P48" s="168"/>
      <c r="Q48" s="169"/>
      <c r="R48" s="66" t="str">
        <f t="shared" si="13"/>
        <v/>
      </c>
      <c r="S48" s="264"/>
      <c r="T48" s="36" t="str">
        <f t="shared" si="28"/>
        <v/>
      </c>
      <c r="U48" s="173"/>
      <c r="V48" s="173"/>
      <c r="W48" s="261"/>
      <c r="X48" s="117" t="str">
        <f t="shared" si="14"/>
        <v/>
      </c>
      <c r="Y48" s="168"/>
      <c r="Z48" s="169"/>
      <c r="AA48" s="66" t="str">
        <f t="shared" si="15"/>
        <v/>
      </c>
      <c r="AB48" s="264"/>
      <c r="AC48" s="36" t="str">
        <f t="shared" si="29"/>
        <v/>
      </c>
      <c r="AD48" s="173"/>
      <c r="AE48" s="173"/>
      <c r="AF48" s="261"/>
      <c r="AG48" s="117" t="str">
        <f t="shared" si="16"/>
        <v/>
      </c>
      <c r="AH48" s="168"/>
      <c r="AI48" s="169"/>
      <c r="AJ48" s="66" t="str">
        <f t="shared" si="17"/>
        <v/>
      </c>
      <c r="AK48" s="264"/>
      <c r="AL48" s="36" t="str">
        <f t="shared" si="30"/>
        <v/>
      </c>
      <c r="AM48" s="173"/>
      <c r="AN48" s="173"/>
      <c r="AO48" s="261"/>
      <c r="AP48" s="117" t="str">
        <f t="shared" si="18"/>
        <v/>
      </c>
      <c r="AQ48" s="168"/>
      <c r="AR48" s="169"/>
      <c r="AS48" s="66" t="str">
        <f t="shared" si="19"/>
        <v/>
      </c>
      <c r="AT48" s="264"/>
      <c r="AU48" s="36" t="str">
        <f t="shared" si="31"/>
        <v/>
      </c>
      <c r="AV48" s="173"/>
      <c r="AW48" s="173"/>
      <c r="AX48" s="261"/>
      <c r="AY48" s="117" t="str">
        <f t="shared" si="20"/>
        <v/>
      </c>
      <c r="AZ48" s="168"/>
      <c r="BA48" s="169"/>
      <c r="BB48" s="66" t="str">
        <f t="shared" si="21"/>
        <v/>
      </c>
      <c r="BC48" s="264"/>
      <c r="BD48" s="36" t="str">
        <f t="shared" si="32"/>
        <v/>
      </c>
      <c r="BE48" s="173"/>
      <c r="BF48" s="173"/>
      <c r="BG48" s="261"/>
      <c r="BH48" s="117" t="str">
        <f t="shared" si="22"/>
        <v/>
      </c>
      <c r="BI48" s="168"/>
      <c r="BJ48" s="169"/>
      <c r="BK48" s="66" t="str">
        <f t="shared" si="23"/>
        <v/>
      </c>
      <c r="BL48" s="264"/>
      <c r="BM48" s="36" t="str">
        <f t="shared" si="33"/>
        <v/>
      </c>
      <c r="BN48" s="173"/>
      <c r="BO48" s="173"/>
      <c r="BP48" s="261"/>
      <c r="BQ48" s="117" t="str">
        <f t="shared" si="24"/>
        <v/>
      </c>
      <c r="BR48" s="168"/>
      <c r="BS48" s="169"/>
      <c r="BT48" s="66" t="str">
        <f t="shared" si="25"/>
        <v/>
      </c>
      <c r="BU48" s="264"/>
      <c r="BV48" s="36" t="str">
        <f t="shared" si="34"/>
        <v/>
      </c>
      <c r="BW48" s="173"/>
      <c r="BX48" s="173"/>
      <c r="BY48" s="261"/>
      <c r="BZ48" s="117" t="str">
        <f t="shared" si="26"/>
        <v/>
      </c>
      <c r="CA48" s="106"/>
      <c r="CB48" s="176"/>
      <c r="CD48" s="62" t="str">
        <f t="shared" si="35"/>
        <v/>
      </c>
      <c r="CE48" s="67" t="str">
        <f t="shared" si="36"/>
        <v/>
      </c>
      <c r="CF48" s="64" t="str">
        <f t="shared" si="37"/>
        <v/>
      </c>
    </row>
    <row r="49" spans="1:84" ht="14.4" x14ac:dyDescent="0.2">
      <c r="A49" s="65">
        <v>38</v>
      </c>
      <c r="B49" s="163"/>
      <c r="C49" s="164"/>
      <c r="D49" s="165"/>
      <c r="E49" s="166"/>
      <c r="F49" s="167"/>
      <c r="G49" s="168"/>
      <c r="H49" s="169"/>
      <c r="I49" s="66" t="str">
        <f t="shared" si="11"/>
        <v/>
      </c>
      <c r="J49" s="264"/>
      <c r="K49" s="36" t="str">
        <f t="shared" si="27"/>
        <v/>
      </c>
      <c r="L49" s="173"/>
      <c r="M49" s="173"/>
      <c r="N49" s="261"/>
      <c r="O49" s="117" t="str">
        <f t="shared" si="12"/>
        <v/>
      </c>
      <c r="P49" s="168"/>
      <c r="Q49" s="169"/>
      <c r="R49" s="66" t="str">
        <f t="shared" si="13"/>
        <v/>
      </c>
      <c r="S49" s="264"/>
      <c r="T49" s="36" t="str">
        <f t="shared" si="28"/>
        <v/>
      </c>
      <c r="U49" s="173"/>
      <c r="V49" s="173"/>
      <c r="W49" s="261"/>
      <c r="X49" s="117" t="str">
        <f t="shared" si="14"/>
        <v/>
      </c>
      <c r="Y49" s="168"/>
      <c r="Z49" s="169"/>
      <c r="AA49" s="66" t="str">
        <f t="shared" si="15"/>
        <v/>
      </c>
      <c r="AB49" s="264"/>
      <c r="AC49" s="36" t="str">
        <f t="shared" si="29"/>
        <v/>
      </c>
      <c r="AD49" s="173"/>
      <c r="AE49" s="173"/>
      <c r="AF49" s="261"/>
      <c r="AG49" s="117" t="str">
        <f t="shared" si="16"/>
        <v/>
      </c>
      <c r="AH49" s="168"/>
      <c r="AI49" s="169"/>
      <c r="AJ49" s="66" t="str">
        <f t="shared" si="17"/>
        <v/>
      </c>
      <c r="AK49" s="264"/>
      <c r="AL49" s="36" t="str">
        <f t="shared" si="30"/>
        <v/>
      </c>
      <c r="AM49" s="173"/>
      <c r="AN49" s="173"/>
      <c r="AO49" s="261"/>
      <c r="AP49" s="117" t="str">
        <f t="shared" si="18"/>
        <v/>
      </c>
      <c r="AQ49" s="168"/>
      <c r="AR49" s="169"/>
      <c r="AS49" s="66" t="str">
        <f t="shared" si="19"/>
        <v/>
      </c>
      <c r="AT49" s="264"/>
      <c r="AU49" s="36" t="str">
        <f t="shared" si="31"/>
        <v/>
      </c>
      <c r="AV49" s="173"/>
      <c r="AW49" s="173"/>
      <c r="AX49" s="261"/>
      <c r="AY49" s="117" t="str">
        <f t="shared" si="20"/>
        <v/>
      </c>
      <c r="AZ49" s="168"/>
      <c r="BA49" s="169"/>
      <c r="BB49" s="66" t="str">
        <f t="shared" si="21"/>
        <v/>
      </c>
      <c r="BC49" s="264"/>
      <c r="BD49" s="36" t="str">
        <f t="shared" si="32"/>
        <v/>
      </c>
      <c r="BE49" s="173"/>
      <c r="BF49" s="173"/>
      <c r="BG49" s="261"/>
      <c r="BH49" s="117" t="str">
        <f t="shared" si="22"/>
        <v/>
      </c>
      <c r="BI49" s="168"/>
      <c r="BJ49" s="169"/>
      <c r="BK49" s="66" t="str">
        <f t="shared" si="23"/>
        <v/>
      </c>
      <c r="BL49" s="264"/>
      <c r="BM49" s="36" t="str">
        <f t="shared" si="33"/>
        <v/>
      </c>
      <c r="BN49" s="173"/>
      <c r="BO49" s="173"/>
      <c r="BP49" s="261"/>
      <c r="BQ49" s="117" t="str">
        <f t="shared" si="24"/>
        <v/>
      </c>
      <c r="BR49" s="168"/>
      <c r="BS49" s="169"/>
      <c r="BT49" s="66" t="str">
        <f t="shared" si="25"/>
        <v/>
      </c>
      <c r="BU49" s="264"/>
      <c r="BV49" s="36" t="str">
        <f t="shared" si="34"/>
        <v/>
      </c>
      <c r="BW49" s="173"/>
      <c r="BX49" s="173"/>
      <c r="BY49" s="261"/>
      <c r="BZ49" s="117" t="str">
        <f t="shared" si="26"/>
        <v/>
      </c>
      <c r="CA49" s="106"/>
      <c r="CB49" s="176"/>
      <c r="CD49" s="62" t="str">
        <f t="shared" si="35"/>
        <v/>
      </c>
      <c r="CE49" s="67" t="str">
        <f t="shared" si="36"/>
        <v/>
      </c>
      <c r="CF49" s="64" t="str">
        <f t="shared" si="37"/>
        <v/>
      </c>
    </row>
    <row r="50" spans="1:84" ht="14.4" x14ac:dyDescent="0.2">
      <c r="A50" s="65">
        <v>39</v>
      </c>
      <c r="B50" s="163"/>
      <c r="C50" s="164"/>
      <c r="D50" s="165"/>
      <c r="E50" s="166"/>
      <c r="F50" s="167"/>
      <c r="G50" s="168"/>
      <c r="H50" s="169"/>
      <c r="I50" s="66" t="str">
        <f t="shared" si="11"/>
        <v/>
      </c>
      <c r="J50" s="264"/>
      <c r="K50" s="36" t="str">
        <f t="shared" si="27"/>
        <v/>
      </c>
      <c r="L50" s="173"/>
      <c r="M50" s="173"/>
      <c r="N50" s="261"/>
      <c r="O50" s="117" t="str">
        <f t="shared" si="12"/>
        <v/>
      </c>
      <c r="P50" s="168"/>
      <c r="Q50" s="169"/>
      <c r="R50" s="66" t="str">
        <f t="shared" si="13"/>
        <v/>
      </c>
      <c r="S50" s="264"/>
      <c r="T50" s="36" t="str">
        <f t="shared" si="28"/>
        <v/>
      </c>
      <c r="U50" s="173"/>
      <c r="V50" s="173"/>
      <c r="W50" s="261"/>
      <c r="X50" s="117" t="str">
        <f t="shared" si="14"/>
        <v/>
      </c>
      <c r="Y50" s="168"/>
      <c r="Z50" s="169"/>
      <c r="AA50" s="66" t="str">
        <f t="shared" si="15"/>
        <v/>
      </c>
      <c r="AB50" s="264"/>
      <c r="AC50" s="36" t="str">
        <f t="shared" si="29"/>
        <v/>
      </c>
      <c r="AD50" s="173"/>
      <c r="AE50" s="173"/>
      <c r="AF50" s="261"/>
      <c r="AG50" s="117" t="str">
        <f t="shared" si="16"/>
        <v/>
      </c>
      <c r="AH50" s="168"/>
      <c r="AI50" s="169"/>
      <c r="AJ50" s="66" t="str">
        <f t="shared" si="17"/>
        <v/>
      </c>
      <c r="AK50" s="264"/>
      <c r="AL50" s="36" t="str">
        <f t="shared" si="30"/>
        <v/>
      </c>
      <c r="AM50" s="173"/>
      <c r="AN50" s="173"/>
      <c r="AO50" s="261"/>
      <c r="AP50" s="117" t="str">
        <f t="shared" si="18"/>
        <v/>
      </c>
      <c r="AQ50" s="168"/>
      <c r="AR50" s="169"/>
      <c r="AS50" s="66" t="str">
        <f t="shared" si="19"/>
        <v/>
      </c>
      <c r="AT50" s="264"/>
      <c r="AU50" s="36" t="str">
        <f t="shared" si="31"/>
        <v/>
      </c>
      <c r="AV50" s="173"/>
      <c r="AW50" s="173"/>
      <c r="AX50" s="261"/>
      <c r="AY50" s="117" t="str">
        <f t="shared" si="20"/>
        <v/>
      </c>
      <c r="AZ50" s="168"/>
      <c r="BA50" s="169"/>
      <c r="BB50" s="66" t="str">
        <f t="shared" si="21"/>
        <v/>
      </c>
      <c r="BC50" s="264"/>
      <c r="BD50" s="36" t="str">
        <f t="shared" si="32"/>
        <v/>
      </c>
      <c r="BE50" s="173"/>
      <c r="BF50" s="173"/>
      <c r="BG50" s="261"/>
      <c r="BH50" s="117" t="str">
        <f t="shared" si="22"/>
        <v/>
      </c>
      <c r="BI50" s="168"/>
      <c r="BJ50" s="169"/>
      <c r="BK50" s="66" t="str">
        <f t="shared" si="23"/>
        <v/>
      </c>
      <c r="BL50" s="264"/>
      <c r="BM50" s="36" t="str">
        <f t="shared" si="33"/>
        <v/>
      </c>
      <c r="BN50" s="173"/>
      <c r="BO50" s="173"/>
      <c r="BP50" s="261"/>
      <c r="BQ50" s="117" t="str">
        <f t="shared" si="24"/>
        <v/>
      </c>
      <c r="BR50" s="168"/>
      <c r="BS50" s="169"/>
      <c r="BT50" s="66" t="str">
        <f t="shared" si="25"/>
        <v/>
      </c>
      <c r="BU50" s="264"/>
      <c r="BV50" s="36" t="str">
        <f t="shared" si="34"/>
        <v/>
      </c>
      <c r="BW50" s="173"/>
      <c r="BX50" s="173"/>
      <c r="BY50" s="261"/>
      <c r="BZ50" s="117" t="str">
        <f t="shared" si="26"/>
        <v/>
      </c>
      <c r="CA50" s="106"/>
      <c r="CB50" s="176"/>
      <c r="CD50" s="62" t="str">
        <f t="shared" si="35"/>
        <v/>
      </c>
      <c r="CE50" s="67" t="str">
        <f t="shared" si="36"/>
        <v/>
      </c>
      <c r="CF50" s="64" t="str">
        <f t="shared" si="37"/>
        <v/>
      </c>
    </row>
    <row r="51" spans="1:84" ht="14.4" x14ac:dyDescent="0.2">
      <c r="A51" s="65">
        <v>40</v>
      </c>
      <c r="B51" s="163"/>
      <c r="C51" s="164"/>
      <c r="D51" s="165"/>
      <c r="E51" s="166"/>
      <c r="F51" s="167"/>
      <c r="G51" s="168"/>
      <c r="H51" s="169"/>
      <c r="I51" s="66" t="str">
        <f t="shared" si="11"/>
        <v/>
      </c>
      <c r="J51" s="264"/>
      <c r="K51" s="36" t="str">
        <f t="shared" si="27"/>
        <v/>
      </c>
      <c r="L51" s="173"/>
      <c r="M51" s="173"/>
      <c r="N51" s="261"/>
      <c r="O51" s="117" t="str">
        <f t="shared" si="12"/>
        <v/>
      </c>
      <c r="P51" s="168"/>
      <c r="Q51" s="169"/>
      <c r="R51" s="66" t="str">
        <f t="shared" si="13"/>
        <v/>
      </c>
      <c r="S51" s="264"/>
      <c r="T51" s="36" t="str">
        <f t="shared" si="28"/>
        <v/>
      </c>
      <c r="U51" s="173"/>
      <c r="V51" s="173"/>
      <c r="W51" s="261"/>
      <c r="X51" s="117" t="str">
        <f t="shared" si="14"/>
        <v/>
      </c>
      <c r="Y51" s="168"/>
      <c r="Z51" s="169"/>
      <c r="AA51" s="66" t="str">
        <f t="shared" si="15"/>
        <v/>
      </c>
      <c r="AB51" s="264"/>
      <c r="AC51" s="36" t="str">
        <f t="shared" si="29"/>
        <v/>
      </c>
      <c r="AD51" s="173"/>
      <c r="AE51" s="173"/>
      <c r="AF51" s="261"/>
      <c r="AG51" s="117" t="str">
        <f t="shared" si="16"/>
        <v/>
      </c>
      <c r="AH51" s="168"/>
      <c r="AI51" s="169"/>
      <c r="AJ51" s="66" t="str">
        <f t="shared" si="17"/>
        <v/>
      </c>
      <c r="AK51" s="264"/>
      <c r="AL51" s="36" t="str">
        <f t="shared" si="30"/>
        <v/>
      </c>
      <c r="AM51" s="173"/>
      <c r="AN51" s="173"/>
      <c r="AO51" s="261"/>
      <c r="AP51" s="117" t="str">
        <f t="shared" si="18"/>
        <v/>
      </c>
      <c r="AQ51" s="168"/>
      <c r="AR51" s="169"/>
      <c r="AS51" s="66" t="str">
        <f t="shared" si="19"/>
        <v/>
      </c>
      <c r="AT51" s="264"/>
      <c r="AU51" s="36" t="str">
        <f t="shared" si="31"/>
        <v/>
      </c>
      <c r="AV51" s="173"/>
      <c r="AW51" s="173"/>
      <c r="AX51" s="261"/>
      <c r="AY51" s="117" t="str">
        <f t="shared" si="20"/>
        <v/>
      </c>
      <c r="AZ51" s="168"/>
      <c r="BA51" s="169"/>
      <c r="BB51" s="66" t="str">
        <f t="shared" si="21"/>
        <v/>
      </c>
      <c r="BC51" s="264"/>
      <c r="BD51" s="36" t="str">
        <f t="shared" si="32"/>
        <v/>
      </c>
      <c r="BE51" s="173"/>
      <c r="BF51" s="173"/>
      <c r="BG51" s="261"/>
      <c r="BH51" s="117" t="str">
        <f t="shared" si="22"/>
        <v/>
      </c>
      <c r="BI51" s="168"/>
      <c r="BJ51" s="169"/>
      <c r="BK51" s="66" t="str">
        <f t="shared" si="23"/>
        <v/>
      </c>
      <c r="BL51" s="264"/>
      <c r="BM51" s="36" t="str">
        <f t="shared" si="33"/>
        <v/>
      </c>
      <c r="BN51" s="173"/>
      <c r="BO51" s="173"/>
      <c r="BP51" s="261"/>
      <c r="BQ51" s="117" t="str">
        <f t="shared" si="24"/>
        <v/>
      </c>
      <c r="BR51" s="168"/>
      <c r="BS51" s="169"/>
      <c r="BT51" s="66" t="str">
        <f t="shared" si="25"/>
        <v/>
      </c>
      <c r="BU51" s="264"/>
      <c r="BV51" s="36" t="str">
        <f t="shared" si="34"/>
        <v/>
      </c>
      <c r="BW51" s="173"/>
      <c r="BX51" s="173"/>
      <c r="BY51" s="261"/>
      <c r="BZ51" s="117" t="str">
        <f t="shared" si="26"/>
        <v/>
      </c>
      <c r="CA51" s="106"/>
      <c r="CB51" s="176"/>
      <c r="CD51" s="62" t="str">
        <f t="shared" si="35"/>
        <v/>
      </c>
      <c r="CE51" s="67" t="str">
        <f t="shared" si="36"/>
        <v/>
      </c>
      <c r="CF51" s="64" t="str">
        <f t="shared" si="37"/>
        <v/>
      </c>
    </row>
    <row r="52" spans="1:84" ht="14.4" x14ac:dyDescent="0.2">
      <c r="A52" s="65">
        <v>41</v>
      </c>
      <c r="B52" s="163"/>
      <c r="C52" s="164"/>
      <c r="D52" s="165"/>
      <c r="E52" s="166"/>
      <c r="F52" s="167"/>
      <c r="G52" s="168"/>
      <c r="H52" s="169"/>
      <c r="I52" s="66" t="str">
        <f t="shared" si="11"/>
        <v/>
      </c>
      <c r="J52" s="264"/>
      <c r="K52" s="36" t="str">
        <f t="shared" si="27"/>
        <v/>
      </c>
      <c r="L52" s="173"/>
      <c r="M52" s="173"/>
      <c r="N52" s="261"/>
      <c r="O52" s="117" t="str">
        <f t="shared" si="12"/>
        <v/>
      </c>
      <c r="P52" s="168"/>
      <c r="Q52" s="169"/>
      <c r="R52" s="66" t="str">
        <f t="shared" si="13"/>
        <v/>
      </c>
      <c r="S52" s="264"/>
      <c r="T52" s="36" t="str">
        <f t="shared" si="28"/>
        <v/>
      </c>
      <c r="U52" s="173"/>
      <c r="V52" s="173"/>
      <c r="W52" s="261"/>
      <c r="X52" s="117" t="str">
        <f t="shared" si="14"/>
        <v/>
      </c>
      <c r="Y52" s="168"/>
      <c r="Z52" s="169"/>
      <c r="AA52" s="66" t="str">
        <f t="shared" si="15"/>
        <v/>
      </c>
      <c r="AB52" s="264"/>
      <c r="AC52" s="36" t="str">
        <f t="shared" si="29"/>
        <v/>
      </c>
      <c r="AD52" s="173"/>
      <c r="AE52" s="173"/>
      <c r="AF52" s="261"/>
      <c r="AG52" s="117" t="str">
        <f t="shared" si="16"/>
        <v/>
      </c>
      <c r="AH52" s="168"/>
      <c r="AI52" s="169"/>
      <c r="AJ52" s="66" t="str">
        <f t="shared" si="17"/>
        <v/>
      </c>
      <c r="AK52" s="264"/>
      <c r="AL52" s="36" t="str">
        <f t="shared" si="30"/>
        <v/>
      </c>
      <c r="AM52" s="173"/>
      <c r="AN52" s="173"/>
      <c r="AO52" s="261"/>
      <c r="AP52" s="117" t="str">
        <f t="shared" si="18"/>
        <v/>
      </c>
      <c r="AQ52" s="168"/>
      <c r="AR52" s="169"/>
      <c r="AS52" s="66" t="str">
        <f t="shared" si="19"/>
        <v/>
      </c>
      <c r="AT52" s="264"/>
      <c r="AU52" s="36" t="str">
        <f t="shared" si="31"/>
        <v/>
      </c>
      <c r="AV52" s="173"/>
      <c r="AW52" s="173"/>
      <c r="AX52" s="261"/>
      <c r="AY52" s="117" t="str">
        <f t="shared" si="20"/>
        <v/>
      </c>
      <c r="AZ52" s="168"/>
      <c r="BA52" s="169"/>
      <c r="BB52" s="66" t="str">
        <f t="shared" si="21"/>
        <v/>
      </c>
      <c r="BC52" s="264"/>
      <c r="BD52" s="36" t="str">
        <f t="shared" si="32"/>
        <v/>
      </c>
      <c r="BE52" s="173"/>
      <c r="BF52" s="173"/>
      <c r="BG52" s="261"/>
      <c r="BH52" s="117" t="str">
        <f t="shared" si="22"/>
        <v/>
      </c>
      <c r="BI52" s="168"/>
      <c r="BJ52" s="169"/>
      <c r="BK52" s="66" t="str">
        <f t="shared" si="23"/>
        <v/>
      </c>
      <c r="BL52" s="264"/>
      <c r="BM52" s="36" t="str">
        <f t="shared" si="33"/>
        <v/>
      </c>
      <c r="BN52" s="173"/>
      <c r="BO52" s="173"/>
      <c r="BP52" s="261"/>
      <c r="BQ52" s="117" t="str">
        <f t="shared" si="24"/>
        <v/>
      </c>
      <c r="BR52" s="168"/>
      <c r="BS52" s="169"/>
      <c r="BT52" s="66" t="str">
        <f t="shared" si="25"/>
        <v/>
      </c>
      <c r="BU52" s="264"/>
      <c r="BV52" s="36" t="str">
        <f t="shared" si="34"/>
        <v/>
      </c>
      <c r="BW52" s="173"/>
      <c r="BX52" s="173"/>
      <c r="BY52" s="261"/>
      <c r="BZ52" s="117" t="str">
        <f t="shared" si="26"/>
        <v/>
      </c>
      <c r="CA52" s="106"/>
      <c r="CB52" s="176"/>
      <c r="CD52" s="62" t="str">
        <f t="shared" si="35"/>
        <v/>
      </c>
      <c r="CE52" s="67" t="str">
        <f t="shared" si="36"/>
        <v/>
      </c>
      <c r="CF52" s="64" t="str">
        <f t="shared" si="37"/>
        <v/>
      </c>
    </row>
    <row r="53" spans="1:84" ht="14.4" x14ac:dyDescent="0.2">
      <c r="A53" s="65">
        <v>42</v>
      </c>
      <c r="B53" s="163"/>
      <c r="C53" s="164"/>
      <c r="D53" s="165"/>
      <c r="E53" s="166"/>
      <c r="F53" s="167"/>
      <c r="G53" s="168"/>
      <c r="H53" s="169"/>
      <c r="I53" s="66" t="str">
        <f t="shared" si="11"/>
        <v/>
      </c>
      <c r="J53" s="264"/>
      <c r="K53" s="36" t="str">
        <f t="shared" si="27"/>
        <v/>
      </c>
      <c r="L53" s="173"/>
      <c r="M53" s="173"/>
      <c r="N53" s="261"/>
      <c r="O53" s="117" t="str">
        <f t="shared" si="12"/>
        <v/>
      </c>
      <c r="P53" s="168"/>
      <c r="Q53" s="169"/>
      <c r="R53" s="66" t="str">
        <f t="shared" si="13"/>
        <v/>
      </c>
      <c r="S53" s="264"/>
      <c r="T53" s="36" t="str">
        <f t="shared" si="28"/>
        <v/>
      </c>
      <c r="U53" s="173"/>
      <c r="V53" s="173"/>
      <c r="W53" s="261"/>
      <c r="X53" s="117" t="str">
        <f t="shared" si="14"/>
        <v/>
      </c>
      <c r="Y53" s="168"/>
      <c r="Z53" s="169"/>
      <c r="AA53" s="66" t="str">
        <f t="shared" si="15"/>
        <v/>
      </c>
      <c r="AB53" s="264"/>
      <c r="AC53" s="36" t="str">
        <f t="shared" si="29"/>
        <v/>
      </c>
      <c r="AD53" s="173"/>
      <c r="AE53" s="173"/>
      <c r="AF53" s="261"/>
      <c r="AG53" s="117" t="str">
        <f t="shared" si="16"/>
        <v/>
      </c>
      <c r="AH53" s="168"/>
      <c r="AI53" s="169"/>
      <c r="AJ53" s="66" t="str">
        <f t="shared" si="17"/>
        <v/>
      </c>
      <c r="AK53" s="264"/>
      <c r="AL53" s="36" t="str">
        <f t="shared" si="30"/>
        <v/>
      </c>
      <c r="AM53" s="173"/>
      <c r="AN53" s="173"/>
      <c r="AO53" s="261"/>
      <c r="AP53" s="117" t="str">
        <f t="shared" si="18"/>
        <v/>
      </c>
      <c r="AQ53" s="168"/>
      <c r="AR53" s="169"/>
      <c r="AS53" s="66" t="str">
        <f t="shared" si="19"/>
        <v/>
      </c>
      <c r="AT53" s="264"/>
      <c r="AU53" s="36" t="str">
        <f t="shared" si="31"/>
        <v/>
      </c>
      <c r="AV53" s="173"/>
      <c r="AW53" s="173"/>
      <c r="AX53" s="261"/>
      <c r="AY53" s="117" t="str">
        <f t="shared" si="20"/>
        <v/>
      </c>
      <c r="AZ53" s="168"/>
      <c r="BA53" s="169"/>
      <c r="BB53" s="66" t="str">
        <f t="shared" si="21"/>
        <v/>
      </c>
      <c r="BC53" s="264"/>
      <c r="BD53" s="36" t="str">
        <f t="shared" si="32"/>
        <v/>
      </c>
      <c r="BE53" s="173"/>
      <c r="BF53" s="173"/>
      <c r="BG53" s="261"/>
      <c r="BH53" s="117" t="str">
        <f t="shared" si="22"/>
        <v/>
      </c>
      <c r="BI53" s="168"/>
      <c r="BJ53" s="169"/>
      <c r="BK53" s="66" t="str">
        <f t="shared" si="23"/>
        <v/>
      </c>
      <c r="BL53" s="264"/>
      <c r="BM53" s="36" t="str">
        <f t="shared" si="33"/>
        <v/>
      </c>
      <c r="BN53" s="173"/>
      <c r="BO53" s="173"/>
      <c r="BP53" s="261"/>
      <c r="BQ53" s="117" t="str">
        <f t="shared" si="24"/>
        <v/>
      </c>
      <c r="BR53" s="168"/>
      <c r="BS53" s="169"/>
      <c r="BT53" s="66" t="str">
        <f t="shared" si="25"/>
        <v/>
      </c>
      <c r="BU53" s="264"/>
      <c r="BV53" s="36" t="str">
        <f t="shared" si="34"/>
        <v/>
      </c>
      <c r="BW53" s="173"/>
      <c r="BX53" s="173"/>
      <c r="BY53" s="261"/>
      <c r="BZ53" s="117" t="str">
        <f t="shared" si="26"/>
        <v/>
      </c>
      <c r="CA53" s="106"/>
      <c r="CB53" s="176"/>
      <c r="CD53" s="62" t="str">
        <f t="shared" si="35"/>
        <v/>
      </c>
      <c r="CE53" s="67" t="str">
        <f t="shared" si="36"/>
        <v/>
      </c>
      <c r="CF53" s="64" t="str">
        <f t="shared" si="37"/>
        <v/>
      </c>
    </row>
    <row r="54" spans="1:84" ht="14.4" x14ac:dyDescent="0.2">
      <c r="A54" s="65">
        <v>43</v>
      </c>
      <c r="B54" s="163"/>
      <c r="C54" s="164"/>
      <c r="D54" s="165"/>
      <c r="E54" s="166"/>
      <c r="F54" s="167"/>
      <c r="G54" s="168"/>
      <c r="H54" s="169"/>
      <c r="I54" s="66" t="str">
        <f t="shared" si="11"/>
        <v/>
      </c>
      <c r="J54" s="264"/>
      <c r="K54" s="36" t="str">
        <f t="shared" si="27"/>
        <v/>
      </c>
      <c r="L54" s="173"/>
      <c r="M54" s="173"/>
      <c r="N54" s="261"/>
      <c r="O54" s="117" t="str">
        <f t="shared" si="12"/>
        <v/>
      </c>
      <c r="P54" s="168"/>
      <c r="Q54" s="169"/>
      <c r="R54" s="66" t="str">
        <f t="shared" si="13"/>
        <v/>
      </c>
      <c r="S54" s="264"/>
      <c r="T54" s="36" t="str">
        <f t="shared" si="28"/>
        <v/>
      </c>
      <c r="U54" s="173"/>
      <c r="V54" s="173"/>
      <c r="W54" s="261"/>
      <c r="X54" s="117" t="str">
        <f t="shared" si="14"/>
        <v/>
      </c>
      <c r="Y54" s="168"/>
      <c r="Z54" s="169"/>
      <c r="AA54" s="66" t="str">
        <f t="shared" si="15"/>
        <v/>
      </c>
      <c r="AB54" s="264"/>
      <c r="AC54" s="36" t="str">
        <f t="shared" si="29"/>
        <v/>
      </c>
      <c r="AD54" s="173"/>
      <c r="AE54" s="173"/>
      <c r="AF54" s="261"/>
      <c r="AG54" s="117" t="str">
        <f t="shared" si="16"/>
        <v/>
      </c>
      <c r="AH54" s="168"/>
      <c r="AI54" s="169"/>
      <c r="AJ54" s="66" t="str">
        <f t="shared" si="17"/>
        <v/>
      </c>
      <c r="AK54" s="264"/>
      <c r="AL54" s="36" t="str">
        <f t="shared" si="30"/>
        <v/>
      </c>
      <c r="AM54" s="173"/>
      <c r="AN54" s="173"/>
      <c r="AO54" s="261"/>
      <c r="AP54" s="117" t="str">
        <f t="shared" si="18"/>
        <v/>
      </c>
      <c r="AQ54" s="168"/>
      <c r="AR54" s="169"/>
      <c r="AS54" s="66" t="str">
        <f t="shared" si="19"/>
        <v/>
      </c>
      <c r="AT54" s="264"/>
      <c r="AU54" s="36" t="str">
        <f t="shared" si="31"/>
        <v/>
      </c>
      <c r="AV54" s="173"/>
      <c r="AW54" s="173"/>
      <c r="AX54" s="261"/>
      <c r="AY54" s="117" t="str">
        <f t="shared" si="20"/>
        <v/>
      </c>
      <c r="AZ54" s="168"/>
      <c r="BA54" s="169"/>
      <c r="BB54" s="66" t="str">
        <f t="shared" si="21"/>
        <v/>
      </c>
      <c r="BC54" s="264"/>
      <c r="BD54" s="36" t="str">
        <f t="shared" si="32"/>
        <v/>
      </c>
      <c r="BE54" s="173"/>
      <c r="BF54" s="173"/>
      <c r="BG54" s="261"/>
      <c r="BH54" s="117" t="str">
        <f t="shared" si="22"/>
        <v/>
      </c>
      <c r="BI54" s="168"/>
      <c r="BJ54" s="169"/>
      <c r="BK54" s="66" t="str">
        <f t="shared" si="23"/>
        <v/>
      </c>
      <c r="BL54" s="264"/>
      <c r="BM54" s="36" t="str">
        <f t="shared" si="33"/>
        <v/>
      </c>
      <c r="BN54" s="173"/>
      <c r="BO54" s="173"/>
      <c r="BP54" s="261"/>
      <c r="BQ54" s="117" t="str">
        <f t="shared" si="24"/>
        <v/>
      </c>
      <c r="BR54" s="168"/>
      <c r="BS54" s="169"/>
      <c r="BT54" s="66" t="str">
        <f t="shared" si="25"/>
        <v/>
      </c>
      <c r="BU54" s="264"/>
      <c r="BV54" s="36" t="str">
        <f t="shared" si="34"/>
        <v/>
      </c>
      <c r="BW54" s="173"/>
      <c r="BX54" s="173"/>
      <c r="BY54" s="261"/>
      <c r="BZ54" s="117" t="str">
        <f t="shared" si="26"/>
        <v/>
      </c>
      <c r="CA54" s="106"/>
      <c r="CB54" s="176"/>
      <c r="CD54" s="62" t="str">
        <f t="shared" si="35"/>
        <v/>
      </c>
      <c r="CE54" s="67" t="str">
        <f t="shared" si="36"/>
        <v/>
      </c>
      <c r="CF54" s="64" t="str">
        <f t="shared" si="37"/>
        <v/>
      </c>
    </row>
    <row r="55" spans="1:84" ht="14.4" x14ac:dyDescent="0.2">
      <c r="A55" s="65">
        <v>44</v>
      </c>
      <c r="B55" s="163"/>
      <c r="C55" s="164"/>
      <c r="D55" s="165"/>
      <c r="E55" s="166"/>
      <c r="F55" s="167"/>
      <c r="G55" s="168"/>
      <c r="H55" s="169"/>
      <c r="I55" s="66" t="str">
        <f t="shared" si="11"/>
        <v/>
      </c>
      <c r="J55" s="264"/>
      <c r="K55" s="36" t="str">
        <f t="shared" si="27"/>
        <v/>
      </c>
      <c r="L55" s="173"/>
      <c r="M55" s="173"/>
      <c r="N55" s="261"/>
      <c r="O55" s="117" t="str">
        <f t="shared" si="12"/>
        <v/>
      </c>
      <c r="P55" s="168"/>
      <c r="Q55" s="169"/>
      <c r="R55" s="66" t="str">
        <f t="shared" si="13"/>
        <v/>
      </c>
      <c r="S55" s="264"/>
      <c r="T55" s="36" t="str">
        <f t="shared" si="28"/>
        <v/>
      </c>
      <c r="U55" s="173"/>
      <c r="V55" s="173"/>
      <c r="W55" s="261"/>
      <c r="X55" s="117" t="str">
        <f t="shared" si="14"/>
        <v/>
      </c>
      <c r="Y55" s="168"/>
      <c r="Z55" s="169"/>
      <c r="AA55" s="66" t="str">
        <f t="shared" si="15"/>
        <v/>
      </c>
      <c r="AB55" s="264"/>
      <c r="AC55" s="36" t="str">
        <f t="shared" si="29"/>
        <v/>
      </c>
      <c r="AD55" s="173"/>
      <c r="AE55" s="173"/>
      <c r="AF55" s="261"/>
      <c r="AG55" s="117" t="str">
        <f t="shared" si="16"/>
        <v/>
      </c>
      <c r="AH55" s="168"/>
      <c r="AI55" s="169"/>
      <c r="AJ55" s="66" t="str">
        <f t="shared" si="17"/>
        <v/>
      </c>
      <c r="AK55" s="264"/>
      <c r="AL55" s="36" t="str">
        <f t="shared" si="30"/>
        <v/>
      </c>
      <c r="AM55" s="173"/>
      <c r="AN55" s="173"/>
      <c r="AO55" s="261"/>
      <c r="AP55" s="117" t="str">
        <f t="shared" si="18"/>
        <v/>
      </c>
      <c r="AQ55" s="168"/>
      <c r="AR55" s="169"/>
      <c r="AS55" s="66" t="str">
        <f t="shared" si="19"/>
        <v/>
      </c>
      <c r="AT55" s="264"/>
      <c r="AU55" s="36" t="str">
        <f t="shared" si="31"/>
        <v/>
      </c>
      <c r="AV55" s="173"/>
      <c r="AW55" s="173"/>
      <c r="AX55" s="261"/>
      <c r="AY55" s="117" t="str">
        <f t="shared" si="20"/>
        <v/>
      </c>
      <c r="AZ55" s="168"/>
      <c r="BA55" s="169"/>
      <c r="BB55" s="66" t="str">
        <f t="shared" si="21"/>
        <v/>
      </c>
      <c r="BC55" s="264"/>
      <c r="BD55" s="36" t="str">
        <f t="shared" si="32"/>
        <v/>
      </c>
      <c r="BE55" s="173"/>
      <c r="BF55" s="173"/>
      <c r="BG55" s="261"/>
      <c r="BH55" s="117" t="str">
        <f t="shared" si="22"/>
        <v/>
      </c>
      <c r="BI55" s="168"/>
      <c r="BJ55" s="169"/>
      <c r="BK55" s="66" t="str">
        <f t="shared" si="23"/>
        <v/>
      </c>
      <c r="BL55" s="264"/>
      <c r="BM55" s="36" t="str">
        <f t="shared" si="33"/>
        <v/>
      </c>
      <c r="BN55" s="173"/>
      <c r="BO55" s="173"/>
      <c r="BP55" s="261"/>
      <c r="BQ55" s="117" t="str">
        <f t="shared" si="24"/>
        <v/>
      </c>
      <c r="BR55" s="168"/>
      <c r="BS55" s="169"/>
      <c r="BT55" s="66" t="str">
        <f t="shared" si="25"/>
        <v/>
      </c>
      <c r="BU55" s="264"/>
      <c r="BV55" s="36" t="str">
        <f t="shared" si="34"/>
        <v/>
      </c>
      <c r="BW55" s="173"/>
      <c r="BX55" s="173"/>
      <c r="BY55" s="261"/>
      <c r="BZ55" s="117" t="str">
        <f t="shared" si="26"/>
        <v/>
      </c>
      <c r="CA55" s="106"/>
      <c r="CB55" s="176"/>
      <c r="CD55" s="62" t="str">
        <f t="shared" si="35"/>
        <v/>
      </c>
      <c r="CE55" s="67" t="str">
        <f t="shared" si="36"/>
        <v/>
      </c>
      <c r="CF55" s="64" t="str">
        <f t="shared" si="37"/>
        <v/>
      </c>
    </row>
    <row r="56" spans="1:84" ht="14.4" x14ac:dyDescent="0.2">
      <c r="A56" s="65">
        <v>45</v>
      </c>
      <c r="B56" s="163"/>
      <c r="C56" s="164"/>
      <c r="D56" s="165"/>
      <c r="E56" s="166"/>
      <c r="F56" s="167"/>
      <c r="G56" s="168"/>
      <c r="H56" s="169"/>
      <c r="I56" s="66" t="str">
        <f t="shared" si="11"/>
        <v/>
      </c>
      <c r="J56" s="264"/>
      <c r="K56" s="36" t="str">
        <f t="shared" si="27"/>
        <v/>
      </c>
      <c r="L56" s="173"/>
      <c r="M56" s="173"/>
      <c r="N56" s="261"/>
      <c r="O56" s="117" t="str">
        <f t="shared" si="12"/>
        <v/>
      </c>
      <c r="P56" s="168"/>
      <c r="Q56" s="169"/>
      <c r="R56" s="66" t="str">
        <f t="shared" si="13"/>
        <v/>
      </c>
      <c r="S56" s="264"/>
      <c r="T56" s="36" t="str">
        <f t="shared" si="28"/>
        <v/>
      </c>
      <c r="U56" s="173"/>
      <c r="V56" s="173"/>
      <c r="W56" s="261"/>
      <c r="X56" s="117" t="str">
        <f t="shared" si="14"/>
        <v/>
      </c>
      <c r="Y56" s="168"/>
      <c r="Z56" s="169"/>
      <c r="AA56" s="66" t="str">
        <f t="shared" si="15"/>
        <v/>
      </c>
      <c r="AB56" s="264"/>
      <c r="AC56" s="36" t="str">
        <f t="shared" si="29"/>
        <v/>
      </c>
      <c r="AD56" s="173"/>
      <c r="AE56" s="173"/>
      <c r="AF56" s="261"/>
      <c r="AG56" s="117" t="str">
        <f t="shared" si="16"/>
        <v/>
      </c>
      <c r="AH56" s="168"/>
      <c r="AI56" s="169"/>
      <c r="AJ56" s="66" t="str">
        <f t="shared" si="17"/>
        <v/>
      </c>
      <c r="AK56" s="264"/>
      <c r="AL56" s="36" t="str">
        <f t="shared" si="30"/>
        <v/>
      </c>
      <c r="AM56" s="173"/>
      <c r="AN56" s="173"/>
      <c r="AO56" s="261"/>
      <c r="AP56" s="117" t="str">
        <f t="shared" si="18"/>
        <v/>
      </c>
      <c r="AQ56" s="168"/>
      <c r="AR56" s="169"/>
      <c r="AS56" s="66" t="str">
        <f t="shared" si="19"/>
        <v/>
      </c>
      <c r="AT56" s="264"/>
      <c r="AU56" s="36" t="str">
        <f t="shared" si="31"/>
        <v/>
      </c>
      <c r="AV56" s="173"/>
      <c r="AW56" s="173"/>
      <c r="AX56" s="261"/>
      <c r="AY56" s="117" t="str">
        <f t="shared" si="20"/>
        <v/>
      </c>
      <c r="AZ56" s="168"/>
      <c r="BA56" s="169"/>
      <c r="BB56" s="66" t="str">
        <f t="shared" si="21"/>
        <v/>
      </c>
      <c r="BC56" s="264"/>
      <c r="BD56" s="36" t="str">
        <f t="shared" si="32"/>
        <v/>
      </c>
      <c r="BE56" s="173"/>
      <c r="BF56" s="173"/>
      <c r="BG56" s="261"/>
      <c r="BH56" s="117" t="str">
        <f t="shared" si="22"/>
        <v/>
      </c>
      <c r="BI56" s="168"/>
      <c r="BJ56" s="169"/>
      <c r="BK56" s="66" t="str">
        <f t="shared" si="23"/>
        <v/>
      </c>
      <c r="BL56" s="264"/>
      <c r="BM56" s="36" t="str">
        <f t="shared" si="33"/>
        <v/>
      </c>
      <c r="BN56" s="173"/>
      <c r="BO56" s="173"/>
      <c r="BP56" s="261"/>
      <c r="BQ56" s="117" t="str">
        <f t="shared" si="24"/>
        <v/>
      </c>
      <c r="BR56" s="168"/>
      <c r="BS56" s="169"/>
      <c r="BT56" s="66" t="str">
        <f t="shared" si="25"/>
        <v/>
      </c>
      <c r="BU56" s="264"/>
      <c r="BV56" s="36" t="str">
        <f t="shared" si="34"/>
        <v/>
      </c>
      <c r="BW56" s="173"/>
      <c r="BX56" s="173"/>
      <c r="BY56" s="261"/>
      <c r="BZ56" s="117" t="str">
        <f t="shared" si="26"/>
        <v/>
      </c>
      <c r="CA56" s="106"/>
      <c r="CB56" s="176"/>
      <c r="CD56" s="62" t="str">
        <f t="shared" si="35"/>
        <v/>
      </c>
      <c r="CE56" s="67" t="str">
        <f t="shared" si="36"/>
        <v/>
      </c>
      <c r="CF56" s="64" t="str">
        <f t="shared" si="37"/>
        <v/>
      </c>
    </row>
    <row r="57" spans="1:84" ht="14.4" x14ac:dyDescent="0.2">
      <c r="A57" s="65">
        <v>46</v>
      </c>
      <c r="B57" s="163"/>
      <c r="C57" s="164"/>
      <c r="D57" s="165"/>
      <c r="E57" s="166"/>
      <c r="F57" s="167"/>
      <c r="G57" s="168"/>
      <c r="H57" s="169"/>
      <c r="I57" s="66" t="str">
        <f t="shared" si="11"/>
        <v/>
      </c>
      <c r="J57" s="264"/>
      <c r="K57" s="36" t="str">
        <f t="shared" si="27"/>
        <v/>
      </c>
      <c r="L57" s="173"/>
      <c r="M57" s="173"/>
      <c r="N57" s="261"/>
      <c r="O57" s="117" t="str">
        <f t="shared" si="12"/>
        <v/>
      </c>
      <c r="P57" s="168"/>
      <c r="Q57" s="169"/>
      <c r="R57" s="66" t="str">
        <f t="shared" si="13"/>
        <v/>
      </c>
      <c r="S57" s="264"/>
      <c r="T57" s="36" t="str">
        <f t="shared" si="28"/>
        <v/>
      </c>
      <c r="U57" s="173"/>
      <c r="V57" s="173"/>
      <c r="W57" s="261"/>
      <c r="X57" s="117" t="str">
        <f t="shared" si="14"/>
        <v/>
      </c>
      <c r="Y57" s="168"/>
      <c r="Z57" s="169"/>
      <c r="AA57" s="66" t="str">
        <f t="shared" si="15"/>
        <v/>
      </c>
      <c r="AB57" s="264"/>
      <c r="AC57" s="36" t="str">
        <f t="shared" si="29"/>
        <v/>
      </c>
      <c r="AD57" s="173"/>
      <c r="AE57" s="173"/>
      <c r="AF57" s="261"/>
      <c r="AG57" s="117" t="str">
        <f t="shared" si="16"/>
        <v/>
      </c>
      <c r="AH57" s="168"/>
      <c r="AI57" s="169"/>
      <c r="AJ57" s="66" t="str">
        <f t="shared" si="17"/>
        <v/>
      </c>
      <c r="AK57" s="264"/>
      <c r="AL57" s="36" t="str">
        <f t="shared" si="30"/>
        <v/>
      </c>
      <c r="AM57" s="173"/>
      <c r="AN57" s="173"/>
      <c r="AO57" s="261"/>
      <c r="AP57" s="117" t="str">
        <f t="shared" si="18"/>
        <v/>
      </c>
      <c r="AQ57" s="168"/>
      <c r="AR57" s="169"/>
      <c r="AS57" s="66" t="str">
        <f t="shared" si="19"/>
        <v/>
      </c>
      <c r="AT57" s="264"/>
      <c r="AU57" s="36" t="str">
        <f t="shared" si="31"/>
        <v/>
      </c>
      <c r="AV57" s="173"/>
      <c r="AW57" s="173"/>
      <c r="AX57" s="261"/>
      <c r="AY57" s="117" t="str">
        <f t="shared" si="20"/>
        <v/>
      </c>
      <c r="AZ57" s="168"/>
      <c r="BA57" s="169"/>
      <c r="BB57" s="66" t="str">
        <f t="shared" si="21"/>
        <v/>
      </c>
      <c r="BC57" s="264"/>
      <c r="BD57" s="36" t="str">
        <f t="shared" si="32"/>
        <v/>
      </c>
      <c r="BE57" s="173"/>
      <c r="BF57" s="173"/>
      <c r="BG57" s="261"/>
      <c r="BH57" s="117" t="str">
        <f t="shared" si="22"/>
        <v/>
      </c>
      <c r="BI57" s="168"/>
      <c r="BJ57" s="169"/>
      <c r="BK57" s="66" t="str">
        <f t="shared" si="23"/>
        <v/>
      </c>
      <c r="BL57" s="264"/>
      <c r="BM57" s="36" t="str">
        <f t="shared" si="33"/>
        <v/>
      </c>
      <c r="BN57" s="173"/>
      <c r="BO57" s="173"/>
      <c r="BP57" s="261"/>
      <c r="BQ57" s="117" t="str">
        <f t="shared" si="24"/>
        <v/>
      </c>
      <c r="BR57" s="168"/>
      <c r="BS57" s="169"/>
      <c r="BT57" s="66" t="str">
        <f t="shared" si="25"/>
        <v/>
      </c>
      <c r="BU57" s="264"/>
      <c r="BV57" s="36" t="str">
        <f t="shared" si="34"/>
        <v/>
      </c>
      <c r="BW57" s="173"/>
      <c r="BX57" s="173"/>
      <c r="BY57" s="261"/>
      <c r="BZ57" s="117" t="str">
        <f t="shared" si="26"/>
        <v/>
      </c>
      <c r="CA57" s="106"/>
      <c r="CB57" s="176"/>
      <c r="CD57" s="62" t="str">
        <f t="shared" si="35"/>
        <v/>
      </c>
      <c r="CE57" s="67" t="str">
        <f t="shared" si="36"/>
        <v/>
      </c>
      <c r="CF57" s="64" t="str">
        <f t="shared" si="37"/>
        <v/>
      </c>
    </row>
    <row r="58" spans="1:84" ht="14.4" x14ac:dyDescent="0.2">
      <c r="A58" s="65">
        <v>47</v>
      </c>
      <c r="B58" s="163"/>
      <c r="C58" s="164"/>
      <c r="D58" s="165"/>
      <c r="E58" s="166"/>
      <c r="F58" s="167"/>
      <c r="G58" s="168"/>
      <c r="H58" s="169"/>
      <c r="I58" s="66" t="str">
        <f t="shared" si="11"/>
        <v/>
      </c>
      <c r="J58" s="264"/>
      <c r="K58" s="36" t="str">
        <f t="shared" si="27"/>
        <v/>
      </c>
      <c r="L58" s="173"/>
      <c r="M58" s="173"/>
      <c r="N58" s="261"/>
      <c r="O58" s="117" t="str">
        <f t="shared" si="12"/>
        <v/>
      </c>
      <c r="P58" s="168"/>
      <c r="Q58" s="169"/>
      <c r="R58" s="66" t="str">
        <f t="shared" si="13"/>
        <v/>
      </c>
      <c r="S58" s="264"/>
      <c r="T58" s="36" t="str">
        <f t="shared" si="28"/>
        <v/>
      </c>
      <c r="U58" s="173"/>
      <c r="V58" s="173"/>
      <c r="W58" s="261"/>
      <c r="X58" s="117" t="str">
        <f t="shared" si="14"/>
        <v/>
      </c>
      <c r="Y58" s="168"/>
      <c r="Z58" s="169"/>
      <c r="AA58" s="66" t="str">
        <f t="shared" si="15"/>
        <v/>
      </c>
      <c r="AB58" s="264"/>
      <c r="AC58" s="36" t="str">
        <f t="shared" si="29"/>
        <v/>
      </c>
      <c r="AD58" s="173"/>
      <c r="AE58" s="173"/>
      <c r="AF58" s="261"/>
      <c r="AG58" s="117" t="str">
        <f t="shared" si="16"/>
        <v/>
      </c>
      <c r="AH58" s="168"/>
      <c r="AI58" s="169"/>
      <c r="AJ58" s="66" t="str">
        <f t="shared" si="17"/>
        <v/>
      </c>
      <c r="AK58" s="264"/>
      <c r="AL58" s="36" t="str">
        <f t="shared" si="30"/>
        <v/>
      </c>
      <c r="AM58" s="173"/>
      <c r="AN58" s="173"/>
      <c r="AO58" s="261"/>
      <c r="AP58" s="117" t="str">
        <f t="shared" si="18"/>
        <v/>
      </c>
      <c r="AQ58" s="168"/>
      <c r="AR58" s="169"/>
      <c r="AS58" s="66" t="str">
        <f t="shared" si="19"/>
        <v/>
      </c>
      <c r="AT58" s="264"/>
      <c r="AU58" s="36" t="str">
        <f t="shared" si="31"/>
        <v/>
      </c>
      <c r="AV58" s="173"/>
      <c r="AW58" s="173"/>
      <c r="AX58" s="261"/>
      <c r="AY58" s="117" t="str">
        <f t="shared" si="20"/>
        <v/>
      </c>
      <c r="AZ58" s="168"/>
      <c r="BA58" s="169"/>
      <c r="BB58" s="66" t="str">
        <f t="shared" si="21"/>
        <v/>
      </c>
      <c r="BC58" s="264"/>
      <c r="BD58" s="36" t="str">
        <f t="shared" si="32"/>
        <v/>
      </c>
      <c r="BE58" s="173"/>
      <c r="BF58" s="173"/>
      <c r="BG58" s="261"/>
      <c r="BH58" s="117" t="str">
        <f t="shared" si="22"/>
        <v/>
      </c>
      <c r="BI58" s="168"/>
      <c r="BJ58" s="169"/>
      <c r="BK58" s="66" t="str">
        <f t="shared" si="23"/>
        <v/>
      </c>
      <c r="BL58" s="264"/>
      <c r="BM58" s="36" t="str">
        <f t="shared" si="33"/>
        <v/>
      </c>
      <c r="BN58" s="173"/>
      <c r="BO58" s="173"/>
      <c r="BP58" s="261"/>
      <c r="BQ58" s="117" t="str">
        <f t="shared" si="24"/>
        <v/>
      </c>
      <c r="BR58" s="168"/>
      <c r="BS58" s="169"/>
      <c r="BT58" s="66" t="str">
        <f t="shared" si="25"/>
        <v/>
      </c>
      <c r="BU58" s="264"/>
      <c r="BV58" s="36" t="str">
        <f t="shared" si="34"/>
        <v/>
      </c>
      <c r="BW58" s="173"/>
      <c r="BX58" s="173"/>
      <c r="BY58" s="261"/>
      <c r="BZ58" s="117" t="str">
        <f t="shared" si="26"/>
        <v/>
      </c>
      <c r="CA58" s="106"/>
      <c r="CB58" s="176"/>
      <c r="CD58" s="62" t="str">
        <f t="shared" si="35"/>
        <v/>
      </c>
      <c r="CE58" s="67" t="str">
        <f t="shared" si="36"/>
        <v/>
      </c>
      <c r="CF58" s="64" t="str">
        <f t="shared" si="37"/>
        <v/>
      </c>
    </row>
    <row r="59" spans="1:84" ht="14.4" x14ac:dyDescent="0.2">
      <c r="A59" s="65">
        <v>48</v>
      </c>
      <c r="B59" s="163"/>
      <c r="C59" s="164"/>
      <c r="D59" s="165"/>
      <c r="E59" s="166"/>
      <c r="F59" s="167"/>
      <c r="G59" s="168"/>
      <c r="H59" s="169"/>
      <c r="I59" s="66" t="str">
        <f t="shared" si="11"/>
        <v/>
      </c>
      <c r="J59" s="264"/>
      <c r="K59" s="36" t="str">
        <f t="shared" si="27"/>
        <v/>
      </c>
      <c r="L59" s="173"/>
      <c r="M59" s="173"/>
      <c r="N59" s="261"/>
      <c r="O59" s="117" t="str">
        <f t="shared" si="12"/>
        <v/>
      </c>
      <c r="P59" s="168"/>
      <c r="Q59" s="169"/>
      <c r="R59" s="66" t="str">
        <f t="shared" si="13"/>
        <v/>
      </c>
      <c r="S59" s="264"/>
      <c r="T59" s="36" t="str">
        <f t="shared" si="28"/>
        <v/>
      </c>
      <c r="U59" s="173"/>
      <c r="V59" s="173"/>
      <c r="W59" s="261"/>
      <c r="X59" s="117" t="str">
        <f t="shared" si="14"/>
        <v/>
      </c>
      <c r="Y59" s="168"/>
      <c r="Z59" s="169"/>
      <c r="AA59" s="66" t="str">
        <f t="shared" si="15"/>
        <v/>
      </c>
      <c r="AB59" s="264"/>
      <c r="AC59" s="36" t="str">
        <f t="shared" si="29"/>
        <v/>
      </c>
      <c r="AD59" s="173"/>
      <c r="AE59" s="173"/>
      <c r="AF59" s="261"/>
      <c r="AG59" s="117" t="str">
        <f t="shared" si="16"/>
        <v/>
      </c>
      <c r="AH59" s="168"/>
      <c r="AI59" s="169"/>
      <c r="AJ59" s="66" t="str">
        <f t="shared" si="17"/>
        <v/>
      </c>
      <c r="AK59" s="264"/>
      <c r="AL59" s="36" t="str">
        <f t="shared" si="30"/>
        <v/>
      </c>
      <c r="AM59" s="173"/>
      <c r="AN59" s="173"/>
      <c r="AO59" s="261"/>
      <c r="AP59" s="117" t="str">
        <f t="shared" si="18"/>
        <v/>
      </c>
      <c r="AQ59" s="168"/>
      <c r="AR59" s="169"/>
      <c r="AS59" s="66" t="str">
        <f t="shared" si="19"/>
        <v/>
      </c>
      <c r="AT59" s="264"/>
      <c r="AU59" s="36" t="str">
        <f t="shared" si="31"/>
        <v/>
      </c>
      <c r="AV59" s="173"/>
      <c r="AW59" s="173"/>
      <c r="AX59" s="261"/>
      <c r="AY59" s="117" t="str">
        <f t="shared" si="20"/>
        <v/>
      </c>
      <c r="AZ59" s="168"/>
      <c r="BA59" s="169"/>
      <c r="BB59" s="66" t="str">
        <f t="shared" si="21"/>
        <v/>
      </c>
      <c r="BC59" s="264"/>
      <c r="BD59" s="36" t="str">
        <f t="shared" si="32"/>
        <v/>
      </c>
      <c r="BE59" s="173"/>
      <c r="BF59" s="173"/>
      <c r="BG59" s="261"/>
      <c r="BH59" s="117" t="str">
        <f t="shared" si="22"/>
        <v/>
      </c>
      <c r="BI59" s="168"/>
      <c r="BJ59" s="169"/>
      <c r="BK59" s="66" t="str">
        <f t="shared" si="23"/>
        <v/>
      </c>
      <c r="BL59" s="264"/>
      <c r="BM59" s="36" t="str">
        <f t="shared" si="33"/>
        <v/>
      </c>
      <c r="BN59" s="173"/>
      <c r="BO59" s="173"/>
      <c r="BP59" s="261"/>
      <c r="BQ59" s="117" t="str">
        <f t="shared" si="24"/>
        <v/>
      </c>
      <c r="BR59" s="168"/>
      <c r="BS59" s="169"/>
      <c r="BT59" s="66" t="str">
        <f t="shared" si="25"/>
        <v/>
      </c>
      <c r="BU59" s="264"/>
      <c r="BV59" s="36" t="str">
        <f t="shared" si="34"/>
        <v/>
      </c>
      <c r="BW59" s="173"/>
      <c r="BX59" s="173"/>
      <c r="BY59" s="261"/>
      <c r="BZ59" s="117" t="str">
        <f t="shared" si="26"/>
        <v/>
      </c>
      <c r="CA59" s="106"/>
      <c r="CB59" s="176"/>
      <c r="CD59" s="62" t="str">
        <f t="shared" si="35"/>
        <v/>
      </c>
      <c r="CE59" s="67" t="str">
        <f t="shared" si="36"/>
        <v/>
      </c>
      <c r="CF59" s="64" t="str">
        <f t="shared" si="37"/>
        <v/>
      </c>
    </row>
    <row r="60" spans="1:84" ht="14.4" x14ac:dyDescent="0.2">
      <c r="A60" s="65">
        <v>49</v>
      </c>
      <c r="B60" s="163"/>
      <c r="C60" s="164"/>
      <c r="D60" s="165"/>
      <c r="E60" s="166"/>
      <c r="F60" s="167"/>
      <c r="G60" s="168"/>
      <c r="H60" s="169"/>
      <c r="I60" s="66" t="str">
        <f t="shared" si="11"/>
        <v/>
      </c>
      <c r="J60" s="264"/>
      <c r="K60" s="36" t="str">
        <f t="shared" si="27"/>
        <v/>
      </c>
      <c r="L60" s="173"/>
      <c r="M60" s="173"/>
      <c r="N60" s="261"/>
      <c r="O60" s="117" t="str">
        <f t="shared" si="12"/>
        <v/>
      </c>
      <c r="P60" s="168"/>
      <c r="Q60" s="169"/>
      <c r="R60" s="66" t="str">
        <f t="shared" si="13"/>
        <v/>
      </c>
      <c r="S60" s="264"/>
      <c r="T60" s="36" t="str">
        <f t="shared" si="28"/>
        <v/>
      </c>
      <c r="U60" s="173"/>
      <c r="V60" s="173"/>
      <c r="W60" s="261"/>
      <c r="X60" s="117" t="str">
        <f t="shared" si="14"/>
        <v/>
      </c>
      <c r="Y60" s="168"/>
      <c r="Z60" s="169"/>
      <c r="AA60" s="66" t="str">
        <f t="shared" si="15"/>
        <v/>
      </c>
      <c r="AB60" s="264"/>
      <c r="AC60" s="36" t="str">
        <f t="shared" si="29"/>
        <v/>
      </c>
      <c r="AD60" s="173"/>
      <c r="AE60" s="173"/>
      <c r="AF60" s="261"/>
      <c r="AG60" s="117" t="str">
        <f t="shared" si="16"/>
        <v/>
      </c>
      <c r="AH60" s="168"/>
      <c r="AI60" s="169"/>
      <c r="AJ60" s="66" t="str">
        <f t="shared" si="17"/>
        <v/>
      </c>
      <c r="AK60" s="264"/>
      <c r="AL60" s="36" t="str">
        <f t="shared" si="30"/>
        <v/>
      </c>
      <c r="AM60" s="173"/>
      <c r="AN60" s="173"/>
      <c r="AO60" s="261"/>
      <c r="AP60" s="117" t="str">
        <f t="shared" si="18"/>
        <v/>
      </c>
      <c r="AQ60" s="168"/>
      <c r="AR60" s="169"/>
      <c r="AS60" s="66" t="str">
        <f t="shared" si="19"/>
        <v/>
      </c>
      <c r="AT60" s="264"/>
      <c r="AU60" s="36" t="str">
        <f t="shared" si="31"/>
        <v/>
      </c>
      <c r="AV60" s="173"/>
      <c r="AW60" s="173"/>
      <c r="AX60" s="261"/>
      <c r="AY60" s="117" t="str">
        <f t="shared" si="20"/>
        <v/>
      </c>
      <c r="AZ60" s="168"/>
      <c r="BA60" s="169"/>
      <c r="BB60" s="66" t="str">
        <f t="shared" si="21"/>
        <v/>
      </c>
      <c r="BC60" s="264"/>
      <c r="BD60" s="36" t="str">
        <f t="shared" si="32"/>
        <v/>
      </c>
      <c r="BE60" s="173"/>
      <c r="BF60" s="173"/>
      <c r="BG60" s="261"/>
      <c r="BH60" s="117" t="str">
        <f t="shared" si="22"/>
        <v/>
      </c>
      <c r="BI60" s="168"/>
      <c r="BJ60" s="169"/>
      <c r="BK60" s="66" t="str">
        <f t="shared" si="23"/>
        <v/>
      </c>
      <c r="BL60" s="264"/>
      <c r="BM60" s="36" t="str">
        <f t="shared" si="33"/>
        <v/>
      </c>
      <c r="BN60" s="173"/>
      <c r="BO60" s="173"/>
      <c r="BP60" s="261"/>
      <c r="BQ60" s="117" t="str">
        <f t="shared" si="24"/>
        <v/>
      </c>
      <c r="BR60" s="168"/>
      <c r="BS60" s="169"/>
      <c r="BT60" s="66" t="str">
        <f t="shared" si="25"/>
        <v/>
      </c>
      <c r="BU60" s="264"/>
      <c r="BV60" s="36" t="str">
        <f t="shared" si="34"/>
        <v/>
      </c>
      <c r="BW60" s="173"/>
      <c r="BX60" s="173"/>
      <c r="BY60" s="261"/>
      <c r="BZ60" s="117" t="str">
        <f t="shared" si="26"/>
        <v/>
      </c>
      <c r="CA60" s="106"/>
      <c r="CB60" s="176"/>
      <c r="CD60" s="62" t="str">
        <f t="shared" si="35"/>
        <v/>
      </c>
      <c r="CE60" s="67" t="str">
        <f t="shared" si="36"/>
        <v/>
      </c>
      <c r="CF60" s="64" t="str">
        <f t="shared" si="37"/>
        <v/>
      </c>
    </row>
    <row r="61" spans="1:84" ht="14.4" x14ac:dyDescent="0.2">
      <c r="A61" s="65">
        <v>50</v>
      </c>
      <c r="B61" s="163"/>
      <c r="C61" s="164"/>
      <c r="D61" s="165"/>
      <c r="E61" s="166"/>
      <c r="F61" s="167"/>
      <c r="G61" s="168"/>
      <c r="H61" s="169"/>
      <c r="I61" s="66" t="str">
        <f t="shared" si="11"/>
        <v/>
      </c>
      <c r="J61" s="264"/>
      <c r="K61" s="36" t="str">
        <f t="shared" si="27"/>
        <v/>
      </c>
      <c r="L61" s="173"/>
      <c r="M61" s="173"/>
      <c r="N61" s="261"/>
      <c r="O61" s="117" t="str">
        <f t="shared" si="12"/>
        <v/>
      </c>
      <c r="P61" s="168"/>
      <c r="Q61" s="169"/>
      <c r="R61" s="66" t="str">
        <f t="shared" si="13"/>
        <v/>
      </c>
      <c r="S61" s="264"/>
      <c r="T61" s="36" t="str">
        <f t="shared" si="28"/>
        <v/>
      </c>
      <c r="U61" s="173"/>
      <c r="V61" s="173"/>
      <c r="W61" s="261"/>
      <c r="X61" s="117" t="str">
        <f t="shared" si="14"/>
        <v/>
      </c>
      <c r="Y61" s="168"/>
      <c r="Z61" s="169"/>
      <c r="AA61" s="66" t="str">
        <f t="shared" si="15"/>
        <v/>
      </c>
      <c r="AB61" s="264"/>
      <c r="AC61" s="36" t="str">
        <f t="shared" si="29"/>
        <v/>
      </c>
      <c r="AD61" s="173"/>
      <c r="AE61" s="173"/>
      <c r="AF61" s="261"/>
      <c r="AG61" s="117" t="str">
        <f t="shared" si="16"/>
        <v/>
      </c>
      <c r="AH61" s="168"/>
      <c r="AI61" s="169"/>
      <c r="AJ61" s="66" t="str">
        <f t="shared" si="17"/>
        <v/>
      </c>
      <c r="AK61" s="264"/>
      <c r="AL61" s="36" t="str">
        <f t="shared" si="30"/>
        <v/>
      </c>
      <c r="AM61" s="173"/>
      <c r="AN61" s="173"/>
      <c r="AO61" s="261"/>
      <c r="AP61" s="117" t="str">
        <f t="shared" si="18"/>
        <v/>
      </c>
      <c r="AQ61" s="168"/>
      <c r="AR61" s="169"/>
      <c r="AS61" s="66" t="str">
        <f t="shared" si="19"/>
        <v/>
      </c>
      <c r="AT61" s="264"/>
      <c r="AU61" s="36" t="str">
        <f t="shared" si="31"/>
        <v/>
      </c>
      <c r="AV61" s="173"/>
      <c r="AW61" s="173"/>
      <c r="AX61" s="261"/>
      <c r="AY61" s="117" t="str">
        <f t="shared" si="20"/>
        <v/>
      </c>
      <c r="AZ61" s="168"/>
      <c r="BA61" s="169"/>
      <c r="BB61" s="66" t="str">
        <f t="shared" si="21"/>
        <v/>
      </c>
      <c r="BC61" s="264"/>
      <c r="BD61" s="36" t="str">
        <f t="shared" si="32"/>
        <v/>
      </c>
      <c r="BE61" s="173"/>
      <c r="BF61" s="173"/>
      <c r="BG61" s="261"/>
      <c r="BH61" s="117" t="str">
        <f t="shared" si="22"/>
        <v/>
      </c>
      <c r="BI61" s="168"/>
      <c r="BJ61" s="169"/>
      <c r="BK61" s="66" t="str">
        <f t="shared" si="23"/>
        <v/>
      </c>
      <c r="BL61" s="264"/>
      <c r="BM61" s="36" t="str">
        <f t="shared" si="33"/>
        <v/>
      </c>
      <c r="BN61" s="173"/>
      <c r="BO61" s="173"/>
      <c r="BP61" s="261"/>
      <c r="BQ61" s="117" t="str">
        <f t="shared" si="24"/>
        <v/>
      </c>
      <c r="BR61" s="168"/>
      <c r="BS61" s="169"/>
      <c r="BT61" s="66" t="str">
        <f t="shared" si="25"/>
        <v/>
      </c>
      <c r="BU61" s="264"/>
      <c r="BV61" s="36" t="str">
        <f t="shared" si="34"/>
        <v/>
      </c>
      <c r="BW61" s="173"/>
      <c r="BX61" s="173"/>
      <c r="BY61" s="261"/>
      <c r="BZ61" s="117" t="str">
        <f t="shared" si="26"/>
        <v/>
      </c>
      <c r="CA61" s="106"/>
      <c r="CB61" s="176"/>
      <c r="CD61" s="62"/>
      <c r="CE61" s="67"/>
      <c r="CF61" s="64"/>
    </row>
    <row r="62" spans="1:84" ht="14.4" x14ac:dyDescent="0.2">
      <c r="A62" s="65">
        <v>51</v>
      </c>
      <c r="B62" s="163"/>
      <c r="C62" s="164"/>
      <c r="D62" s="165"/>
      <c r="E62" s="166"/>
      <c r="F62" s="167"/>
      <c r="G62" s="168"/>
      <c r="H62" s="169"/>
      <c r="I62" s="66" t="str">
        <f t="shared" si="11"/>
        <v/>
      </c>
      <c r="J62" s="264"/>
      <c r="K62" s="36" t="str">
        <f t="shared" si="27"/>
        <v/>
      </c>
      <c r="L62" s="173"/>
      <c r="M62" s="173"/>
      <c r="N62" s="261"/>
      <c r="O62" s="117" t="str">
        <f t="shared" si="12"/>
        <v/>
      </c>
      <c r="P62" s="168"/>
      <c r="Q62" s="169"/>
      <c r="R62" s="66" t="str">
        <f t="shared" si="13"/>
        <v/>
      </c>
      <c r="S62" s="264"/>
      <c r="T62" s="36" t="str">
        <f t="shared" si="28"/>
        <v/>
      </c>
      <c r="U62" s="173"/>
      <c r="V62" s="173"/>
      <c r="W62" s="261"/>
      <c r="X62" s="117" t="str">
        <f t="shared" si="14"/>
        <v/>
      </c>
      <c r="Y62" s="168"/>
      <c r="Z62" s="169"/>
      <c r="AA62" s="66" t="str">
        <f t="shared" si="15"/>
        <v/>
      </c>
      <c r="AB62" s="264"/>
      <c r="AC62" s="36" t="str">
        <f t="shared" si="29"/>
        <v/>
      </c>
      <c r="AD62" s="173"/>
      <c r="AE62" s="173"/>
      <c r="AF62" s="261"/>
      <c r="AG62" s="117" t="str">
        <f t="shared" si="16"/>
        <v/>
      </c>
      <c r="AH62" s="168"/>
      <c r="AI62" s="169"/>
      <c r="AJ62" s="66" t="str">
        <f t="shared" si="17"/>
        <v/>
      </c>
      <c r="AK62" s="264"/>
      <c r="AL62" s="36" t="str">
        <f t="shared" si="30"/>
        <v/>
      </c>
      <c r="AM62" s="173"/>
      <c r="AN62" s="173"/>
      <c r="AO62" s="261"/>
      <c r="AP62" s="117" t="str">
        <f t="shared" si="18"/>
        <v/>
      </c>
      <c r="AQ62" s="168"/>
      <c r="AR62" s="169"/>
      <c r="AS62" s="66" t="str">
        <f t="shared" si="19"/>
        <v/>
      </c>
      <c r="AT62" s="264"/>
      <c r="AU62" s="36" t="str">
        <f t="shared" si="31"/>
        <v/>
      </c>
      <c r="AV62" s="173"/>
      <c r="AW62" s="173"/>
      <c r="AX62" s="261"/>
      <c r="AY62" s="117" t="str">
        <f t="shared" si="20"/>
        <v/>
      </c>
      <c r="AZ62" s="168"/>
      <c r="BA62" s="169"/>
      <c r="BB62" s="66" t="str">
        <f t="shared" si="21"/>
        <v/>
      </c>
      <c r="BC62" s="264"/>
      <c r="BD62" s="36" t="str">
        <f t="shared" si="32"/>
        <v/>
      </c>
      <c r="BE62" s="173"/>
      <c r="BF62" s="173"/>
      <c r="BG62" s="261"/>
      <c r="BH62" s="117" t="str">
        <f t="shared" si="22"/>
        <v/>
      </c>
      <c r="BI62" s="168"/>
      <c r="BJ62" s="169"/>
      <c r="BK62" s="66" t="str">
        <f t="shared" si="23"/>
        <v/>
      </c>
      <c r="BL62" s="264"/>
      <c r="BM62" s="36" t="str">
        <f t="shared" si="33"/>
        <v/>
      </c>
      <c r="BN62" s="173"/>
      <c r="BO62" s="173"/>
      <c r="BP62" s="261"/>
      <c r="BQ62" s="117" t="str">
        <f t="shared" si="24"/>
        <v/>
      </c>
      <c r="BR62" s="168"/>
      <c r="BS62" s="169"/>
      <c r="BT62" s="66" t="str">
        <f t="shared" si="25"/>
        <v/>
      </c>
      <c r="BU62" s="264"/>
      <c r="BV62" s="36" t="str">
        <f t="shared" si="34"/>
        <v/>
      </c>
      <c r="BW62" s="173"/>
      <c r="BX62" s="173"/>
      <c r="BY62" s="261"/>
      <c r="BZ62" s="117" t="str">
        <f t="shared" si="26"/>
        <v/>
      </c>
      <c r="CA62" s="106"/>
      <c r="CB62" s="176"/>
      <c r="CD62" s="62"/>
      <c r="CE62" s="67"/>
      <c r="CF62" s="64"/>
    </row>
    <row r="63" spans="1:84" ht="14.4" x14ac:dyDescent="0.2">
      <c r="A63" s="65">
        <v>52</v>
      </c>
      <c r="B63" s="163"/>
      <c r="C63" s="164"/>
      <c r="D63" s="165"/>
      <c r="E63" s="166"/>
      <c r="F63" s="167"/>
      <c r="G63" s="168"/>
      <c r="H63" s="169"/>
      <c r="I63" s="66" t="str">
        <f t="shared" si="11"/>
        <v/>
      </c>
      <c r="J63" s="264"/>
      <c r="K63" s="36" t="str">
        <f t="shared" si="27"/>
        <v/>
      </c>
      <c r="L63" s="173"/>
      <c r="M63" s="173"/>
      <c r="N63" s="261"/>
      <c r="O63" s="117" t="str">
        <f t="shared" si="12"/>
        <v/>
      </c>
      <c r="P63" s="168"/>
      <c r="Q63" s="169"/>
      <c r="R63" s="66" t="str">
        <f t="shared" si="13"/>
        <v/>
      </c>
      <c r="S63" s="264"/>
      <c r="T63" s="36" t="str">
        <f t="shared" si="28"/>
        <v/>
      </c>
      <c r="U63" s="173"/>
      <c r="V63" s="173"/>
      <c r="W63" s="261"/>
      <c r="X63" s="117" t="str">
        <f t="shared" si="14"/>
        <v/>
      </c>
      <c r="Y63" s="168"/>
      <c r="Z63" s="169"/>
      <c r="AA63" s="66" t="str">
        <f t="shared" si="15"/>
        <v/>
      </c>
      <c r="AB63" s="264"/>
      <c r="AC63" s="36" t="str">
        <f t="shared" si="29"/>
        <v/>
      </c>
      <c r="AD63" s="173"/>
      <c r="AE63" s="173"/>
      <c r="AF63" s="261"/>
      <c r="AG63" s="117" t="str">
        <f t="shared" si="16"/>
        <v/>
      </c>
      <c r="AH63" s="168"/>
      <c r="AI63" s="169"/>
      <c r="AJ63" s="66" t="str">
        <f t="shared" si="17"/>
        <v/>
      </c>
      <c r="AK63" s="264"/>
      <c r="AL63" s="36" t="str">
        <f t="shared" si="30"/>
        <v/>
      </c>
      <c r="AM63" s="173"/>
      <c r="AN63" s="173"/>
      <c r="AO63" s="261"/>
      <c r="AP63" s="117" t="str">
        <f t="shared" si="18"/>
        <v/>
      </c>
      <c r="AQ63" s="168"/>
      <c r="AR63" s="169"/>
      <c r="AS63" s="66" t="str">
        <f t="shared" si="19"/>
        <v/>
      </c>
      <c r="AT63" s="264"/>
      <c r="AU63" s="36" t="str">
        <f t="shared" si="31"/>
        <v/>
      </c>
      <c r="AV63" s="173"/>
      <c r="AW63" s="173"/>
      <c r="AX63" s="261"/>
      <c r="AY63" s="117" t="str">
        <f t="shared" si="20"/>
        <v/>
      </c>
      <c r="AZ63" s="168"/>
      <c r="BA63" s="169"/>
      <c r="BB63" s="66" t="str">
        <f t="shared" si="21"/>
        <v/>
      </c>
      <c r="BC63" s="264"/>
      <c r="BD63" s="36" t="str">
        <f t="shared" si="32"/>
        <v/>
      </c>
      <c r="BE63" s="173"/>
      <c r="BF63" s="173"/>
      <c r="BG63" s="261"/>
      <c r="BH63" s="117" t="str">
        <f t="shared" si="22"/>
        <v/>
      </c>
      <c r="BI63" s="168"/>
      <c r="BJ63" s="169"/>
      <c r="BK63" s="66" t="str">
        <f t="shared" si="23"/>
        <v/>
      </c>
      <c r="BL63" s="264"/>
      <c r="BM63" s="36" t="str">
        <f t="shared" si="33"/>
        <v/>
      </c>
      <c r="BN63" s="173"/>
      <c r="BO63" s="173"/>
      <c r="BP63" s="261"/>
      <c r="BQ63" s="117" t="str">
        <f t="shared" si="24"/>
        <v/>
      </c>
      <c r="BR63" s="168"/>
      <c r="BS63" s="169"/>
      <c r="BT63" s="66" t="str">
        <f t="shared" si="25"/>
        <v/>
      </c>
      <c r="BU63" s="264"/>
      <c r="BV63" s="36" t="str">
        <f t="shared" si="34"/>
        <v/>
      </c>
      <c r="BW63" s="173"/>
      <c r="BX63" s="173"/>
      <c r="BY63" s="261"/>
      <c r="BZ63" s="117" t="str">
        <f t="shared" si="26"/>
        <v/>
      </c>
      <c r="CA63" s="106"/>
      <c r="CB63" s="176"/>
      <c r="CD63" s="62"/>
      <c r="CE63" s="67"/>
      <c r="CF63" s="64"/>
    </row>
    <row r="64" spans="1:84" ht="14.4" x14ac:dyDescent="0.2">
      <c r="A64" s="65">
        <v>53</v>
      </c>
      <c r="B64" s="163"/>
      <c r="C64" s="164"/>
      <c r="D64" s="165"/>
      <c r="E64" s="166"/>
      <c r="F64" s="167"/>
      <c r="G64" s="168"/>
      <c r="H64" s="169"/>
      <c r="I64" s="66" t="str">
        <f t="shared" si="11"/>
        <v/>
      </c>
      <c r="J64" s="264"/>
      <c r="K64" s="36" t="str">
        <f t="shared" si="27"/>
        <v/>
      </c>
      <c r="L64" s="173"/>
      <c r="M64" s="173"/>
      <c r="N64" s="261"/>
      <c r="O64" s="117" t="str">
        <f t="shared" si="12"/>
        <v/>
      </c>
      <c r="P64" s="168"/>
      <c r="Q64" s="169"/>
      <c r="R64" s="66" t="str">
        <f t="shared" si="13"/>
        <v/>
      </c>
      <c r="S64" s="264"/>
      <c r="T64" s="36" t="str">
        <f t="shared" si="28"/>
        <v/>
      </c>
      <c r="U64" s="173"/>
      <c r="V64" s="173"/>
      <c r="W64" s="261"/>
      <c r="X64" s="117" t="str">
        <f t="shared" si="14"/>
        <v/>
      </c>
      <c r="Y64" s="168"/>
      <c r="Z64" s="169"/>
      <c r="AA64" s="66" t="str">
        <f t="shared" si="15"/>
        <v/>
      </c>
      <c r="AB64" s="264"/>
      <c r="AC64" s="36" t="str">
        <f t="shared" si="29"/>
        <v/>
      </c>
      <c r="AD64" s="173"/>
      <c r="AE64" s="173"/>
      <c r="AF64" s="261"/>
      <c r="AG64" s="117" t="str">
        <f t="shared" si="16"/>
        <v/>
      </c>
      <c r="AH64" s="168"/>
      <c r="AI64" s="169"/>
      <c r="AJ64" s="66" t="str">
        <f t="shared" si="17"/>
        <v/>
      </c>
      <c r="AK64" s="264"/>
      <c r="AL64" s="36" t="str">
        <f t="shared" si="30"/>
        <v/>
      </c>
      <c r="AM64" s="173"/>
      <c r="AN64" s="173"/>
      <c r="AO64" s="261"/>
      <c r="AP64" s="117" t="str">
        <f t="shared" si="18"/>
        <v/>
      </c>
      <c r="AQ64" s="168"/>
      <c r="AR64" s="169"/>
      <c r="AS64" s="66" t="str">
        <f t="shared" si="19"/>
        <v/>
      </c>
      <c r="AT64" s="264"/>
      <c r="AU64" s="36" t="str">
        <f t="shared" si="31"/>
        <v/>
      </c>
      <c r="AV64" s="173"/>
      <c r="AW64" s="173"/>
      <c r="AX64" s="261"/>
      <c r="AY64" s="117" t="str">
        <f t="shared" si="20"/>
        <v/>
      </c>
      <c r="AZ64" s="168"/>
      <c r="BA64" s="169"/>
      <c r="BB64" s="66" t="str">
        <f t="shared" si="21"/>
        <v/>
      </c>
      <c r="BC64" s="264"/>
      <c r="BD64" s="36" t="str">
        <f t="shared" si="32"/>
        <v/>
      </c>
      <c r="BE64" s="173"/>
      <c r="BF64" s="173"/>
      <c r="BG64" s="261"/>
      <c r="BH64" s="117" t="str">
        <f t="shared" si="22"/>
        <v/>
      </c>
      <c r="BI64" s="168"/>
      <c r="BJ64" s="169"/>
      <c r="BK64" s="66" t="str">
        <f t="shared" si="23"/>
        <v/>
      </c>
      <c r="BL64" s="264"/>
      <c r="BM64" s="36" t="str">
        <f t="shared" si="33"/>
        <v/>
      </c>
      <c r="BN64" s="173"/>
      <c r="BO64" s="173"/>
      <c r="BP64" s="261"/>
      <c r="BQ64" s="117" t="str">
        <f t="shared" si="24"/>
        <v/>
      </c>
      <c r="BR64" s="168"/>
      <c r="BS64" s="169"/>
      <c r="BT64" s="66" t="str">
        <f t="shared" si="25"/>
        <v/>
      </c>
      <c r="BU64" s="264"/>
      <c r="BV64" s="36" t="str">
        <f t="shared" si="34"/>
        <v/>
      </c>
      <c r="BW64" s="173"/>
      <c r="BX64" s="173"/>
      <c r="BY64" s="261"/>
      <c r="BZ64" s="117" t="str">
        <f t="shared" si="26"/>
        <v/>
      </c>
      <c r="CA64" s="106"/>
      <c r="CB64" s="176"/>
      <c r="CD64" s="62"/>
      <c r="CE64" s="67"/>
      <c r="CF64" s="64"/>
    </row>
    <row r="65" spans="1:84" ht="14.4" x14ac:dyDescent="0.2">
      <c r="A65" s="65">
        <v>54</v>
      </c>
      <c r="B65" s="163"/>
      <c r="C65" s="164"/>
      <c r="D65" s="165"/>
      <c r="E65" s="166"/>
      <c r="F65" s="167"/>
      <c r="G65" s="168"/>
      <c r="H65" s="169"/>
      <c r="I65" s="66" t="str">
        <f t="shared" si="11"/>
        <v/>
      </c>
      <c r="J65" s="264"/>
      <c r="K65" s="36" t="str">
        <f t="shared" si="27"/>
        <v/>
      </c>
      <c r="L65" s="173"/>
      <c r="M65" s="173"/>
      <c r="N65" s="261"/>
      <c r="O65" s="117" t="str">
        <f t="shared" si="12"/>
        <v/>
      </c>
      <c r="P65" s="168"/>
      <c r="Q65" s="169"/>
      <c r="R65" s="66" t="str">
        <f t="shared" si="13"/>
        <v/>
      </c>
      <c r="S65" s="264"/>
      <c r="T65" s="36" t="str">
        <f t="shared" si="28"/>
        <v/>
      </c>
      <c r="U65" s="173"/>
      <c r="V65" s="173"/>
      <c r="W65" s="261"/>
      <c r="X65" s="117" t="str">
        <f t="shared" si="14"/>
        <v/>
      </c>
      <c r="Y65" s="168"/>
      <c r="Z65" s="169"/>
      <c r="AA65" s="66" t="str">
        <f t="shared" si="15"/>
        <v/>
      </c>
      <c r="AB65" s="264"/>
      <c r="AC65" s="36" t="str">
        <f t="shared" si="29"/>
        <v/>
      </c>
      <c r="AD65" s="173"/>
      <c r="AE65" s="173"/>
      <c r="AF65" s="261"/>
      <c r="AG65" s="117" t="str">
        <f t="shared" si="16"/>
        <v/>
      </c>
      <c r="AH65" s="168"/>
      <c r="AI65" s="169"/>
      <c r="AJ65" s="66" t="str">
        <f t="shared" si="17"/>
        <v/>
      </c>
      <c r="AK65" s="264"/>
      <c r="AL65" s="36" t="str">
        <f t="shared" si="30"/>
        <v/>
      </c>
      <c r="AM65" s="173"/>
      <c r="AN65" s="173"/>
      <c r="AO65" s="261"/>
      <c r="AP65" s="117" t="str">
        <f t="shared" si="18"/>
        <v/>
      </c>
      <c r="AQ65" s="168"/>
      <c r="AR65" s="169"/>
      <c r="AS65" s="66" t="str">
        <f t="shared" si="19"/>
        <v/>
      </c>
      <c r="AT65" s="264"/>
      <c r="AU65" s="36" t="str">
        <f t="shared" si="31"/>
        <v/>
      </c>
      <c r="AV65" s="173"/>
      <c r="AW65" s="173"/>
      <c r="AX65" s="261"/>
      <c r="AY65" s="117" t="str">
        <f t="shared" si="20"/>
        <v/>
      </c>
      <c r="AZ65" s="168"/>
      <c r="BA65" s="169"/>
      <c r="BB65" s="66" t="str">
        <f t="shared" si="21"/>
        <v/>
      </c>
      <c r="BC65" s="264"/>
      <c r="BD65" s="36" t="str">
        <f t="shared" si="32"/>
        <v/>
      </c>
      <c r="BE65" s="173"/>
      <c r="BF65" s="173"/>
      <c r="BG65" s="261"/>
      <c r="BH65" s="117" t="str">
        <f t="shared" si="22"/>
        <v/>
      </c>
      <c r="BI65" s="168"/>
      <c r="BJ65" s="169"/>
      <c r="BK65" s="66" t="str">
        <f t="shared" si="23"/>
        <v/>
      </c>
      <c r="BL65" s="264"/>
      <c r="BM65" s="36" t="str">
        <f t="shared" si="33"/>
        <v/>
      </c>
      <c r="BN65" s="173"/>
      <c r="BO65" s="173"/>
      <c r="BP65" s="261"/>
      <c r="BQ65" s="117" t="str">
        <f t="shared" si="24"/>
        <v/>
      </c>
      <c r="BR65" s="168"/>
      <c r="BS65" s="169"/>
      <c r="BT65" s="66" t="str">
        <f t="shared" si="25"/>
        <v/>
      </c>
      <c r="BU65" s="264"/>
      <c r="BV65" s="36" t="str">
        <f t="shared" si="34"/>
        <v/>
      </c>
      <c r="BW65" s="173"/>
      <c r="BX65" s="173"/>
      <c r="BY65" s="261"/>
      <c r="BZ65" s="117" t="str">
        <f t="shared" si="26"/>
        <v/>
      </c>
      <c r="CA65" s="106"/>
      <c r="CB65" s="176"/>
      <c r="CD65" s="62"/>
      <c r="CE65" s="67"/>
      <c r="CF65" s="64"/>
    </row>
    <row r="66" spans="1:84" ht="14.4" x14ac:dyDescent="0.2">
      <c r="A66" s="65">
        <v>55</v>
      </c>
      <c r="B66" s="163"/>
      <c r="C66" s="164"/>
      <c r="D66" s="165"/>
      <c r="E66" s="166"/>
      <c r="F66" s="167"/>
      <c r="G66" s="168"/>
      <c r="H66" s="169"/>
      <c r="I66" s="66" t="str">
        <f t="shared" si="11"/>
        <v/>
      </c>
      <c r="J66" s="264"/>
      <c r="K66" s="36" t="str">
        <f t="shared" si="27"/>
        <v/>
      </c>
      <c r="L66" s="173"/>
      <c r="M66" s="173"/>
      <c r="N66" s="261"/>
      <c r="O66" s="117" t="str">
        <f t="shared" si="12"/>
        <v/>
      </c>
      <c r="P66" s="168"/>
      <c r="Q66" s="169"/>
      <c r="R66" s="66" t="str">
        <f t="shared" si="13"/>
        <v/>
      </c>
      <c r="S66" s="264"/>
      <c r="T66" s="36" t="str">
        <f t="shared" si="28"/>
        <v/>
      </c>
      <c r="U66" s="173"/>
      <c r="V66" s="173"/>
      <c r="W66" s="261"/>
      <c r="X66" s="117" t="str">
        <f t="shared" si="14"/>
        <v/>
      </c>
      <c r="Y66" s="168"/>
      <c r="Z66" s="169"/>
      <c r="AA66" s="66" t="str">
        <f t="shared" si="15"/>
        <v/>
      </c>
      <c r="AB66" s="264"/>
      <c r="AC66" s="36" t="str">
        <f t="shared" si="29"/>
        <v/>
      </c>
      <c r="AD66" s="173"/>
      <c r="AE66" s="173"/>
      <c r="AF66" s="261"/>
      <c r="AG66" s="117" t="str">
        <f t="shared" si="16"/>
        <v/>
      </c>
      <c r="AH66" s="168"/>
      <c r="AI66" s="169"/>
      <c r="AJ66" s="66" t="str">
        <f t="shared" si="17"/>
        <v/>
      </c>
      <c r="AK66" s="264"/>
      <c r="AL66" s="36" t="str">
        <f t="shared" si="30"/>
        <v/>
      </c>
      <c r="AM66" s="173"/>
      <c r="AN66" s="173"/>
      <c r="AO66" s="261"/>
      <c r="AP66" s="117" t="str">
        <f t="shared" si="18"/>
        <v/>
      </c>
      <c r="AQ66" s="168"/>
      <c r="AR66" s="169"/>
      <c r="AS66" s="66" t="str">
        <f t="shared" si="19"/>
        <v/>
      </c>
      <c r="AT66" s="264"/>
      <c r="AU66" s="36" t="str">
        <f t="shared" si="31"/>
        <v/>
      </c>
      <c r="AV66" s="173"/>
      <c r="AW66" s="173"/>
      <c r="AX66" s="261"/>
      <c r="AY66" s="117" t="str">
        <f t="shared" si="20"/>
        <v/>
      </c>
      <c r="AZ66" s="168"/>
      <c r="BA66" s="169"/>
      <c r="BB66" s="66" t="str">
        <f t="shared" si="21"/>
        <v/>
      </c>
      <c r="BC66" s="264"/>
      <c r="BD66" s="36" t="str">
        <f t="shared" si="32"/>
        <v/>
      </c>
      <c r="BE66" s="173"/>
      <c r="BF66" s="173"/>
      <c r="BG66" s="261"/>
      <c r="BH66" s="117" t="str">
        <f t="shared" si="22"/>
        <v/>
      </c>
      <c r="BI66" s="168"/>
      <c r="BJ66" s="169"/>
      <c r="BK66" s="66" t="str">
        <f t="shared" si="23"/>
        <v/>
      </c>
      <c r="BL66" s="264"/>
      <c r="BM66" s="36" t="str">
        <f t="shared" si="33"/>
        <v/>
      </c>
      <c r="BN66" s="173"/>
      <c r="BO66" s="173"/>
      <c r="BP66" s="261"/>
      <c r="BQ66" s="117" t="str">
        <f t="shared" si="24"/>
        <v/>
      </c>
      <c r="BR66" s="168"/>
      <c r="BS66" s="169"/>
      <c r="BT66" s="66" t="str">
        <f t="shared" si="25"/>
        <v/>
      </c>
      <c r="BU66" s="264"/>
      <c r="BV66" s="36" t="str">
        <f t="shared" si="34"/>
        <v/>
      </c>
      <c r="BW66" s="173"/>
      <c r="BX66" s="173"/>
      <c r="BY66" s="261"/>
      <c r="BZ66" s="117" t="str">
        <f t="shared" si="26"/>
        <v/>
      </c>
      <c r="CA66" s="106"/>
      <c r="CB66" s="176"/>
      <c r="CD66" s="62"/>
      <c r="CE66" s="67"/>
      <c r="CF66" s="64"/>
    </row>
    <row r="67" spans="1:84" ht="14.4" x14ac:dyDescent="0.2">
      <c r="A67" s="65">
        <v>56</v>
      </c>
      <c r="B67" s="163"/>
      <c r="C67" s="164"/>
      <c r="D67" s="165"/>
      <c r="E67" s="166"/>
      <c r="F67" s="167"/>
      <c r="G67" s="168"/>
      <c r="H67" s="169"/>
      <c r="I67" s="66" t="str">
        <f t="shared" si="11"/>
        <v/>
      </c>
      <c r="J67" s="264"/>
      <c r="K67" s="36" t="str">
        <f t="shared" si="27"/>
        <v/>
      </c>
      <c r="L67" s="173"/>
      <c r="M67" s="173"/>
      <c r="N67" s="261"/>
      <c r="O67" s="117" t="str">
        <f t="shared" si="12"/>
        <v/>
      </c>
      <c r="P67" s="168"/>
      <c r="Q67" s="169"/>
      <c r="R67" s="66" t="str">
        <f t="shared" si="13"/>
        <v/>
      </c>
      <c r="S67" s="264"/>
      <c r="T67" s="36" t="str">
        <f t="shared" si="28"/>
        <v/>
      </c>
      <c r="U67" s="173"/>
      <c r="V67" s="173"/>
      <c r="W67" s="261"/>
      <c r="X67" s="117" t="str">
        <f t="shared" si="14"/>
        <v/>
      </c>
      <c r="Y67" s="168"/>
      <c r="Z67" s="169"/>
      <c r="AA67" s="66" t="str">
        <f t="shared" si="15"/>
        <v/>
      </c>
      <c r="AB67" s="264"/>
      <c r="AC67" s="36" t="str">
        <f t="shared" si="29"/>
        <v/>
      </c>
      <c r="AD67" s="173"/>
      <c r="AE67" s="173"/>
      <c r="AF67" s="261"/>
      <c r="AG67" s="117" t="str">
        <f t="shared" si="16"/>
        <v/>
      </c>
      <c r="AH67" s="168"/>
      <c r="AI67" s="169"/>
      <c r="AJ67" s="66" t="str">
        <f t="shared" si="17"/>
        <v/>
      </c>
      <c r="AK67" s="264"/>
      <c r="AL67" s="36" t="str">
        <f t="shared" si="30"/>
        <v/>
      </c>
      <c r="AM67" s="173"/>
      <c r="AN67" s="173"/>
      <c r="AO67" s="261"/>
      <c r="AP67" s="117" t="str">
        <f t="shared" si="18"/>
        <v/>
      </c>
      <c r="AQ67" s="168"/>
      <c r="AR67" s="169"/>
      <c r="AS67" s="66" t="str">
        <f t="shared" si="19"/>
        <v/>
      </c>
      <c r="AT67" s="264"/>
      <c r="AU67" s="36" t="str">
        <f t="shared" si="31"/>
        <v/>
      </c>
      <c r="AV67" s="173"/>
      <c r="AW67" s="173"/>
      <c r="AX67" s="261"/>
      <c r="AY67" s="117" t="str">
        <f t="shared" si="20"/>
        <v/>
      </c>
      <c r="AZ67" s="168"/>
      <c r="BA67" s="169"/>
      <c r="BB67" s="66" t="str">
        <f t="shared" si="21"/>
        <v/>
      </c>
      <c r="BC67" s="264"/>
      <c r="BD67" s="36" t="str">
        <f t="shared" si="32"/>
        <v/>
      </c>
      <c r="BE67" s="173"/>
      <c r="BF67" s="173"/>
      <c r="BG67" s="261"/>
      <c r="BH67" s="117" t="str">
        <f t="shared" si="22"/>
        <v/>
      </c>
      <c r="BI67" s="168"/>
      <c r="BJ67" s="169"/>
      <c r="BK67" s="66" t="str">
        <f t="shared" si="23"/>
        <v/>
      </c>
      <c r="BL67" s="264"/>
      <c r="BM67" s="36" t="str">
        <f t="shared" si="33"/>
        <v/>
      </c>
      <c r="BN67" s="173"/>
      <c r="BO67" s="173"/>
      <c r="BP67" s="261"/>
      <c r="BQ67" s="117" t="str">
        <f t="shared" si="24"/>
        <v/>
      </c>
      <c r="BR67" s="168"/>
      <c r="BS67" s="169"/>
      <c r="BT67" s="66" t="str">
        <f t="shared" si="25"/>
        <v/>
      </c>
      <c r="BU67" s="264"/>
      <c r="BV67" s="36" t="str">
        <f t="shared" si="34"/>
        <v/>
      </c>
      <c r="BW67" s="173"/>
      <c r="BX67" s="173"/>
      <c r="BY67" s="261"/>
      <c r="BZ67" s="117" t="str">
        <f t="shared" si="26"/>
        <v/>
      </c>
      <c r="CA67" s="106"/>
      <c r="CB67" s="176"/>
      <c r="CD67" s="62"/>
      <c r="CE67" s="67"/>
      <c r="CF67" s="64"/>
    </row>
    <row r="68" spans="1:84" ht="14.4" x14ac:dyDescent="0.2">
      <c r="A68" s="65">
        <v>57</v>
      </c>
      <c r="B68" s="163"/>
      <c r="C68" s="164"/>
      <c r="D68" s="165"/>
      <c r="E68" s="166"/>
      <c r="F68" s="167"/>
      <c r="G68" s="168"/>
      <c r="H68" s="169"/>
      <c r="I68" s="66" t="str">
        <f t="shared" si="11"/>
        <v/>
      </c>
      <c r="J68" s="264"/>
      <c r="K68" s="36" t="str">
        <f t="shared" si="27"/>
        <v/>
      </c>
      <c r="L68" s="173"/>
      <c r="M68" s="173"/>
      <c r="N68" s="261"/>
      <c r="O68" s="117" t="str">
        <f t="shared" si="12"/>
        <v/>
      </c>
      <c r="P68" s="168"/>
      <c r="Q68" s="169"/>
      <c r="R68" s="66" t="str">
        <f t="shared" si="13"/>
        <v/>
      </c>
      <c r="S68" s="264"/>
      <c r="T68" s="36" t="str">
        <f t="shared" si="28"/>
        <v/>
      </c>
      <c r="U68" s="173"/>
      <c r="V68" s="173"/>
      <c r="W68" s="261"/>
      <c r="X68" s="117" t="str">
        <f t="shared" si="14"/>
        <v/>
      </c>
      <c r="Y68" s="168"/>
      <c r="Z68" s="169"/>
      <c r="AA68" s="66" t="str">
        <f t="shared" si="15"/>
        <v/>
      </c>
      <c r="AB68" s="264"/>
      <c r="AC68" s="36" t="str">
        <f t="shared" si="29"/>
        <v/>
      </c>
      <c r="AD68" s="173"/>
      <c r="AE68" s="173"/>
      <c r="AF68" s="261"/>
      <c r="AG68" s="117" t="str">
        <f t="shared" si="16"/>
        <v/>
      </c>
      <c r="AH68" s="168"/>
      <c r="AI68" s="169"/>
      <c r="AJ68" s="66" t="str">
        <f t="shared" si="17"/>
        <v/>
      </c>
      <c r="AK68" s="264"/>
      <c r="AL68" s="36" t="str">
        <f t="shared" si="30"/>
        <v/>
      </c>
      <c r="AM68" s="173"/>
      <c r="AN68" s="173"/>
      <c r="AO68" s="261"/>
      <c r="AP68" s="117" t="str">
        <f t="shared" si="18"/>
        <v/>
      </c>
      <c r="AQ68" s="168"/>
      <c r="AR68" s="169"/>
      <c r="AS68" s="66" t="str">
        <f t="shared" si="19"/>
        <v/>
      </c>
      <c r="AT68" s="264"/>
      <c r="AU68" s="36" t="str">
        <f t="shared" si="31"/>
        <v/>
      </c>
      <c r="AV68" s="173"/>
      <c r="AW68" s="173"/>
      <c r="AX68" s="261"/>
      <c r="AY68" s="117" t="str">
        <f t="shared" si="20"/>
        <v/>
      </c>
      <c r="AZ68" s="168"/>
      <c r="BA68" s="169"/>
      <c r="BB68" s="66" t="str">
        <f t="shared" si="21"/>
        <v/>
      </c>
      <c r="BC68" s="264"/>
      <c r="BD68" s="36" t="str">
        <f t="shared" si="32"/>
        <v/>
      </c>
      <c r="BE68" s="173"/>
      <c r="BF68" s="173"/>
      <c r="BG68" s="261"/>
      <c r="BH68" s="117" t="str">
        <f t="shared" si="22"/>
        <v/>
      </c>
      <c r="BI68" s="168"/>
      <c r="BJ68" s="169"/>
      <c r="BK68" s="66" t="str">
        <f t="shared" si="23"/>
        <v/>
      </c>
      <c r="BL68" s="264"/>
      <c r="BM68" s="36" t="str">
        <f t="shared" si="33"/>
        <v/>
      </c>
      <c r="BN68" s="173"/>
      <c r="BO68" s="173"/>
      <c r="BP68" s="261"/>
      <c r="BQ68" s="117" t="str">
        <f t="shared" si="24"/>
        <v/>
      </c>
      <c r="BR68" s="168"/>
      <c r="BS68" s="169"/>
      <c r="BT68" s="66" t="str">
        <f t="shared" si="25"/>
        <v/>
      </c>
      <c r="BU68" s="264"/>
      <c r="BV68" s="36" t="str">
        <f t="shared" si="34"/>
        <v/>
      </c>
      <c r="BW68" s="173"/>
      <c r="BX68" s="173"/>
      <c r="BY68" s="261"/>
      <c r="BZ68" s="117" t="str">
        <f t="shared" si="26"/>
        <v/>
      </c>
      <c r="CA68" s="106"/>
      <c r="CB68" s="176"/>
      <c r="CD68" s="62"/>
      <c r="CE68" s="67"/>
      <c r="CF68" s="64"/>
    </row>
    <row r="69" spans="1:84" ht="14.4" x14ac:dyDescent="0.2">
      <c r="A69" s="65">
        <v>58</v>
      </c>
      <c r="B69" s="163"/>
      <c r="C69" s="164"/>
      <c r="D69" s="165"/>
      <c r="E69" s="166"/>
      <c r="F69" s="167"/>
      <c r="G69" s="168"/>
      <c r="H69" s="169"/>
      <c r="I69" s="66" t="str">
        <f t="shared" si="11"/>
        <v/>
      </c>
      <c r="J69" s="264"/>
      <c r="K69" s="36" t="str">
        <f t="shared" si="27"/>
        <v/>
      </c>
      <c r="L69" s="173"/>
      <c r="M69" s="173"/>
      <c r="N69" s="261"/>
      <c r="O69" s="117" t="str">
        <f t="shared" si="12"/>
        <v/>
      </c>
      <c r="P69" s="168"/>
      <c r="Q69" s="169"/>
      <c r="R69" s="66" t="str">
        <f t="shared" si="13"/>
        <v/>
      </c>
      <c r="S69" s="264"/>
      <c r="T69" s="36" t="str">
        <f t="shared" si="28"/>
        <v/>
      </c>
      <c r="U69" s="173"/>
      <c r="V69" s="173"/>
      <c r="W69" s="261"/>
      <c r="X69" s="117" t="str">
        <f t="shared" si="14"/>
        <v/>
      </c>
      <c r="Y69" s="168"/>
      <c r="Z69" s="169"/>
      <c r="AA69" s="66" t="str">
        <f t="shared" si="15"/>
        <v/>
      </c>
      <c r="AB69" s="264"/>
      <c r="AC69" s="36" t="str">
        <f t="shared" si="29"/>
        <v/>
      </c>
      <c r="AD69" s="173"/>
      <c r="AE69" s="173"/>
      <c r="AF69" s="261"/>
      <c r="AG69" s="117" t="str">
        <f t="shared" si="16"/>
        <v/>
      </c>
      <c r="AH69" s="168"/>
      <c r="AI69" s="169"/>
      <c r="AJ69" s="66" t="str">
        <f t="shared" si="17"/>
        <v/>
      </c>
      <c r="AK69" s="264"/>
      <c r="AL69" s="36" t="str">
        <f t="shared" si="30"/>
        <v/>
      </c>
      <c r="AM69" s="173"/>
      <c r="AN69" s="173"/>
      <c r="AO69" s="261"/>
      <c r="AP69" s="117" t="str">
        <f t="shared" si="18"/>
        <v/>
      </c>
      <c r="AQ69" s="168"/>
      <c r="AR69" s="169"/>
      <c r="AS69" s="66" t="str">
        <f t="shared" si="19"/>
        <v/>
      </c>
      <c r="AT69" s="264"/>
      <c r="AU69" s="36" t="str">
        <f t="shared" si="31"/>
        <v/>
      </c>
      <c r="AV69" s="173"/>
      <c r="AW69" s="173"/>
      <c r="AX69" s="261"/>
      <c r="AY69" s="117" t="str">
        <f t="shared" si="20"/>
        <v/>
      </c>
      <c r="AZ69" s="168"/>
      <c r="BA69" s="169"/>
      <c r="BB69" s="66" t="str">
        <f t="shared" si="21"/>
        <v/>
      </c>
      <c r="BC69" s="264"/>
      <c r="BD69" s="36" t="str">
        <f t="shared" si="32"/>
        <v/>
      </c>
      <c r="BE69" s="173"/>
      <c r="BF69" s="173"/>
      <c r="BG69" s="261"/>
      <c r="BH69" s="117" t="str">
        <f t="shared" si="22"/>
        <v/>
      </c>
      <c r="BI69" s="168"/>
      <c r="BJ69" s="169"/>
      <c r="BK69" s="66" t="str">
        <f t="shared" si="23"/>
        <v/>
      </c>
      <c r="BL69" s="264"/>
      <c r="BM69" s="36" t="str">
        <f t="shared" si="33"/>
        <v/>
      </c>
      <c r="BN69" s="173"/>
      <c r="BO69" s="173"/>
      <c r="BP69" s="261"/>
      <c r="BQ69" s="117" t="str">
        <f t="shared" si="24"/>
        <v/>
      </c>
      <c r="BR69" s="168"/>
      <c r="BS69" s="169"/>
      <c r="BT69" s="66" t="str">
        <f t="shared" si="25"/>
        <v/>
      </c>
      <c r="BU69" s="264"/>
      <c r="BV69" s="36" t="str">
        <f t="shared" si="34"/>
        <v/>
      </c>
      <c r="BW69" s="173"/>
      <c r="BX69" s="173"/>
      <c r="BY69" s="261"/>
      <c r="BZ69" s="117" t="str">
        <f t="shared" si="26"/>
        <v/>
      </c>
      <c r="CA69" s="106"/>
      <c r="CB69" s="176"/>
      <c r="CD69" s="62"/>
      <c r="CE69" s="67"/>
      <c r="CF69" s="64"/>
    </row>
    <row r="70" spans="1:84" ht="14.4" x14ac:dyDescent="0.2">
      <c r="A70" s="65">
        <v>59</v>
      </c>
      <c r="B70" s="163"/>
      <c r="C70" s="164"/>
      <c r="D70" s="165"/>
      <c r="E70" s="166"/>
      <c r="F70" s="167"/>
      <c r="G70" s="168"/>
      <c r="H70" s="169"/>
      <c r="I70" s="66" t="str">
        <f t="shared" si="11"/>
        <v/>
      </c>
      <c r="J70" s="264"/>
      <c r="K70" s="36" t="str">
        <f t="shared" si="27"/>
        <v/>
      </c>
      <c r="L70" s="173"/>
      <c r="M70" s="173"/>
      <c r="N70" s="261"/>
      <c r="O70" s="117" t="str">
        <f t="shared" si="12"/>
        <v/>
      </c>
      <c r="P70" s="168"/>
      <c r="Q70" s="169"/>
      <c r="R70" s="66" t="str">
        <f t="shared" si="13"/>
        <v/>
      </c>
      <c r="S70" s="264"/>
      <c r="T70" s="36" t="str">
        <f t="shared" si="28"/>
        <v/>
      </c>
      <c r="U70" s="173"/>
      <c r="V70" s="173"/>
      <c r="W70" s="261"/>
      <c r="X70" s="117" t="str">
        <f t="shared" si="14"/>
        <v/>
      </c>
      <c r="Y70" s="168"/>
      <c r="Z70" s="169"/>
      <c r="AA70" s="66" t="str">
        <f t="shared" si="15"/>
        <v/>
      </c>
      <c r="AB70" s="264"/>
      <c r="AC70" s="36" t="str">
        <f t="shared" si="29"/>
        <v/>
      </c>
      <c r="AD70" s="173"/>
      <c r="AE70" s="173"/>
      <c r="AF70" s="261"/>
      <c r="AG70" s="117" t="str">
        <f t="shared" si="16"/>
        <v/>
      </c>
      <c r="AH70" s="168"/>
      <c r="AI70" s="169"/>
      <c r="AJ70" s="66" t="str">
        <f t="shared" si="17"/>
        <v/>
      </c>
      <c r="AK70" s="264"/>
      <c r="AL70" s="36" t="str">
        <f t="shared" si="30"/>
        <v/>
      </c>
      <c r="AM70" s="173"/>
      <c r="AN70" s="173"/>
      <c r="AO70" s="261"/>
      <c r="AP70" s="117" t="str">
        <f t="shared" si="18"/>
        <v/>
      </c>
      <c r="AQ70" s="168"/>
      <c r="AR70" s="169"/>
      <c r="AS70" s="66" t="str">
        <f t="shared" si="19"/>
        <v/>
      </c>
      <c r="AT70" s="264"/>
      <c r="AU70" s="36" t="str">
        <f t="shared" si="31"/>
        <v/>
      </c>
      <c r="AV70" s="173"/>
      <c r="AW70" s="173"/>
      <c r="AX70" s="261"/>
      <c r="AY70" s="117" t="str">
        <f t="shared" si="20"/>
        <v/>
      </c>
      <c r="AZ70" s="168"/>
      <c r="BA70" s="169"/>
      <c r="BB70" s="66" t="str">
        <f t="shared" si="21"/>
        <v/>
      </c>
      <c r="BC70" s="264"/>
      <c r="BD70" s="36" t="str">
        <f t="shared" si="32"/>
        <v/>
      </c>
      <c r="BE70" s="173"/>
      <c r="BF70" s="173"/>
      <c r="BG70" s="261"/>
      <c r="BH70" s="117" t="str">
        <f t="shared" si="22"/>
        <v/>
      </c>
      <c r="BI70" s="168"/>
      <c r="BJ70" s="169"/>
      <c r="BK70" s="66" t="str">
        <f t="shared" si="23"/>
        <v/>
      </c>
      <c r="BL70" s="264"/>
      <c r="BM70" s="36" t="str">
        <f t="shared" si="33"/>
        <v/>
      </c>
      <c r="BN70" s="173"/>
      <c r="BO70" s="173"/>
      <c r="BP70" s="261"/>
      <c r="BQ70" s="117" t="str">
        <f t="shared" si="24"/>
        <v/>
      </c>
      <c r="BR70" s="168"/>
      <c r="BS70" s="169"/>
      <c r="BT70" s="66" t="str">
        <f t="shared" si="25"/>
        <v/>
      </c>
      <c r="BU70" s="264"/>
      <c r="BV70" s="36" t="str">
        <f t="shared" si="34"/>
        <v/>
      </c>
      <c r="BW70" s="173"/>
      <c r="BX70" s="173"/>
      <c r="BY70" s="261"/>
      <c r="BZ70" s="117" t="str">
        <f t="shared" si="26"/>
        <v/>
      </c>
      <c r="CA70" s="106"/>
      <c r="CB70" s="176"/>
      <c r="CD70" s="62"/>
      <c r="CE70" s="67"/>
      <c r="CF70" s="64"/>
    </row>
    <row r="71" spans="1:84" ht="14.4" x14ac:dyDescent="0.2">
      <c r="A71" s="65">
        <v>60</v>
      </c>
      <c r="B71" s="163"/>
      <c r="C71" s="164"/>
      <c r="D71" s="165"/>
      <c r="E71" s="166"/>
      <c r="F71" s="167"/>
      <c r="G71" s="168"/>
      <c r="H71" s="169"/>
      <c r="I71" s="66" t="str">
        <f t="shared" si="11"/>
        <v/>
      </c>
      <c r="J71" s="264"/>
      <c r="K71" s="36" t="str">
        <f t="shared" si="27"/>
        <v/>
      </c>
      <c r="L71" s="173"/>
      <c r="M71" s="173"/>
      <c r="N71" s="261"/>
      <c r="O71" s="117" t="str">
        <f t="shared" si="12"/>
        <v/>
      </c>
      <c r="P71" s="168"/>
      <c r="Q71" s="169"/>
      <c r="R71" s="66" t="str">
        <f t="shared" si="13"/>
        <v/>
      </c>
      <c r="S71" s="264"/>
      <c r="T71" s="36" t="str">
        <f t="shared" si="28"/>
        <v/>
      </c>
      <c r="U71" s="173"/>
      <c r="V71" s="173"/>
      <c r="W71" s="261"/>
      <c r="X71" s="117" t="str">
        <f t="shared" si="14"/>
        <v/>
      </c>
      <c r="Y71" s="168"/>
      <c r="Z71" s="169"/>
      <c r="AA71" s="66" t="str">
        <f t="shared" si="15"/>
        <v/>
      </c>
      <c r="AB71" s="264"/>
      <c r="AC71" s="36" t="str">
        <f t="shared" si="29"/>
        <v/>
      </c>
      <c r="AD71" s="173"/>
      <c r="AE71" s="173"/>
      <c r="AF71" s="261"/>
      <c r="AG71" s="117" t="str">
        <f t="shared" si="16"/>
        <v/>
      </c>
      <c r="AH71" s="168"/>
      <c r="AI71" s="169"/>
      <c r="AJ71" s="66" t="str">
        <f t="shared" si="17"/>
        <v/>
      </c>
      <c r="AK71" s="264"/>
      <c r="AL71" s="36" t="str">
        <f t="shared" si="30"/>
        <v/>
      </c>
      <c r="AM71" s="173"/>
      <c r="AN71" s="173"/>
      <c r="AO71" s="261"/>
      <c r="AP71" s="117" t="str">
        <f t="shared" si="18"/>
        <v/>
      </c>
      <c r="AQ71" s="168"/>
      <c r="AR71" s="169"/>
      <c r="AS71" s="66" t="str">
        <f t="shared" si="19"/>
        <v/>
      </c>
      <c r="AT71" s="264"/>
      <c r="AU71" s="36" t="str">
        <f t="shared" si="31"/>
        <v/>
      </c>
      <c r="AV71" s="173"/>
      <c r="AW71" s="173"/>
      <c r="AX71" s="261"/>
      <c r="AY71" s="117" t="str">
        <f t="shared" si="20"/>
        <v/>
      </c>
      <c r="AZ71" s="168"/>
      <c r="BA71" s="169"/>
      <c r="BB71" s="66" t="str">
        <f t="shared" si="21"/>
        <v/>
      </c>
      <c r="BC71" s="264"/>
      <c r="BD71" s="36" t="str">
        <f t="shared" si="32"/>
        <v/>
      </c>
      <c r="BE71" s="173"/>
      <c r="BF71" s="173"/>
      <c r="BG71" s="261"/>
      <c r="BH71" s="117" t="str">
        <f t="shared" si="22"/>
        <v/>
      </c>
      <c r="BI71" s="168"/>
      <c r="BJ71" s="169"/>
      <c r="BK71" s="66" t="str">
        <f t="shared" si="23"/>
        <v/>
      </c>
      <c r="BL71" s="264"/>
      <c r="BM71" s="36" t="str">
        <f t="shared" si="33"/>
        <v/>
      </c>
      <c r="BN71" s="173"/>
      <c r="BO71" s="173"/>
      <c r="BP71" s="261"/>
      <c r="BQ71" s="117" t="str">
        <f t="shared" si="24"/>
        <v/>
      </c>
      <c r="BR71" s="168"/>
      <c r="BS71" s="169"/>
      <c r="BT71" s="66" t="str">
        <f t="shared" si="25"/>
        <v/>
      </c>
      <c r="BU71" s="264"/>
      <c r="BV71" s="36" t="str">
        <f t="shared" si="34"/>
        <v/>
      </c>
      <c r="BW71" s="173"/>
      <c r="BX71" s="173"/>
      <c r="BY71" s="261"/>
      <c r="BZ71" s="117" t="str">
        <f t="shared" si="26"/>
        <v/>
      </c>
      <c r="CA71" s="106"/>
      <c r="CB71" s="176"/>
      <c r="CD71" s="62"/>
      <c r="CE71" s="67"/>
      <c r="CF71" s="64"/>
    </row>
    <row r="72" spans="1:84" ht="14.4" x14ac:dyDescent="0.2">
      <c r="A72" s="65">
        <v>61</v>
      </c>
      <c r="B72" s="163"/>
      <c r="C72" s="164"/>
      <c r="D72" s="165"/>
      <c r="E72" s="166"/>
      <c r="F72" s="167"/>
      <c r="G72" s="168"/>
      <c r="H72" s="169"/>
      <c r="I72" s="66" t="str">
        <f t="shared" si="11"/>
        <v/>
      </c>
      <c r="J72" s="264"/>
      <c r="K72" s="36" t="str">
        <f t="shared" si="27"/>
        <v/>
      </c>
      <c r="L72" s="173"/>
      <c r="M72" s="173"/>
      <c r="N72" s="261"/>
      <c r="O72" s="117" t="str">
        <f t="shared" si="12"/>
        <v/>
      </c>
      <c r="P72" s="168"/>
      <c r="Q72" s="169"/>
      <c r="R72" s="66" t="str">
        <f t="shared" si="13"/>
        <v/>
      </c>
      <c r="S72" s="264"/>
      <c r="T72" s="36" t="str">
        <f t="shared" si="28"/>
        <v/>
      </c>
      <c r="U72" s="173"/>
      <c r="V72" s="173"/>
      <c r="W72" s="261"/>
      <c r="X72" s="117" t="str">
        <f t="shared" si="14"/>
        <v/>
      </c>
      <c r="Y72" s="168"/>
      <c r="Z72" s="169"/>
      <c r="AA72" s="66" t="str">
        <f t="shared" si="15"/>
        <v/>
      </c>
      <c r="AB72" s="264"/>
      <c r="AC72" s="36" t="str">
        <f t="shared" si="29"/>
        <v/>
      </c>
      <c r="AD72" s="173"/>
      <c r="AE72" s="173"/>
      <c r="AF72" s="261"/>
      <c r="AG72" s="117" t="str">
        <f t="shared" si="16"/>
        <v/>
      </c>
      <c r="AH72" s="168"/>
      <c r="AI72" s="169"/>
      <c r="AJ72" s="66" t="str">
        <f t="shared" si="17"/>
        <v/>
      </c>
      <c r="AK72" s="264"/>
      <c r="AL72" s="36" t="str">
        <f t="shared" si="30"/>
        <v/>
      </c>
      <c r="AM72" s="173"/>
      <c r="AN72" s="173"/>
      <c r="AO72" s="261"/>
      <c r="AP72" s="117" t="str">
        <f t="shared" si="18"/>
        <v/>
      </c>
      <c r="AQ72" s="168"/>
      <c r="AR72" s="169"/>
      <c r="AS72" s="66" t="str">
        <f t="shared" si="19"/>
        <v/>
      </c>
      <c r="AT72" s="264"/>
      <c r="AU72" s="36" t="str">
        <f t="shared" si="31"/>
        <v/>
      </c>
      <c r="AV72" s="173"/>
      <c r="AW72" s="173"/>
      <c r="AX72" s="261"/>
      <c r="AY72" s="117" t="str">
        <f t="shared" si="20"/>
        <v/>
      </c>
      <c r="AZ72" s="168"/>
      <c r="BA72" s="169"/>
      <c r="BB72" s="66" t="str">
        <f t="shared" si="21"/>
        <v/>
      </c>
      <c r="BC72" s="264"/>
      <c r="BD72" s="36" t="str">
        <f t="shared" si="32"/>
        <v/>
      </c>
      <c r="BE72" s="173"/>
      <c r="BF72" s="173"/>
      <c r="BG72" s="261"/>
      <c r="BH72" s="117" t="str">
        <f t="shared" si="22"/>
        <v/>
      </c>
      <c r="BI72" s="168"/>
      <c r="BJ72" s="169"/>
      <c r="BK72" s="66" t="str">
        <f t="shared" si="23"/>
        <v/>
      </c>
      <c r="BL72" s="264"/>
      <c r="BM72" s="36" t="str">
        <f t="shared" si="33"/>
        <v/>
      </c>
      <c r="BN72" s="173"/>
      <c r="BO72" s="173"/>
      <c r="BP72" s="261"/>
      <c r="BQ72" s="117" t="str">
        <f t="shared" si="24"/>
        <v/>
      </c>
      <c r="BR72" s="168"/>
      <c r="BS72" s="169"/>
      <c r="BT72" s="66" t="str">
        <f t="shared" si="25"/>
        <v/>
      </c>
      <c r="BU72" s="264"/>
      <c r="BV72" s="36" t="str">
        <f t="shared" si="34"/>
        <v/>
      </c>
      <c r="BW72" s="173"/>
      <c r="BX72" s="173"/>
      <c r="BY72" s="261"/>
      <c r="BZ72" s="117" t="str">
        <f t="shared" si="26"/>
        <v/>
      </c>
      <c r="CA72" s="106"/>
      <c r="CB72" s="176"/>
      <c r="CD72" s="62"/>
      <c r="CE72" s="67"/>
      <c r="CF72" s="64"/>
    </row>
    <row r="73" spans="1:84" ht="14.4" x14ac:dyDescent="0.2">
      <c r="A73" s="65">
        <v>62</v>
      </c>
      <c r="B73" s="163"/>
      <c r="C73" s="164"/>
      <c r="D73" s="165"/>
      <c r="E73" s="166"/>
      <c r="F73" s="167"/>
      <c r="G73" s="168"/>
      <c r="H73" s="169"/>
      <c r="I73" s="66" t="str">
        <f t="shared" si="11"/>
        <v/>
      </c>
      <c r="J73" s="264"/>
      <c r="K73" s="36" t="str">
        <f t="shared" si="27"/>
        <v/>
      </c>
      <c r="L73" s="173"/>
      <c r="M73" s="173"/>
      <c r="N73" s="261"/>
      <c r="O73" s="117" t="str">
        <f t="shared" si="12"/>
        <v/>
      </c>
      <c r="P73" s="168"/>
      <c r="Q73" s="169"/>
      <c r="R73" s="66" t="str">
        <f t="shared" si="13"/>
        <v/>
      </c>
      <c r="S73" s="264"/>
      <c r="T73" s="36" t="str">
        <f t="shared" si="28"/>
        <v/>
      </c>
      <c r="U73" s="173"/>
      <c r="V73" s="173"/>
      <c r="W73" s="261"/>
      <c r="X73" s="117" t="str">
        <f t="shared" si="14"/>
        <v/>
      </c>
      <c r="Y73" s="168"/>
      <c r="Z73" s="169"/>
      <c r="AA73" s="66" t="str">
        <f t="shared" si="15"/>
        <v/>
      </c>
      <c r="AB73" s="264"/>
      <c r="AC73" s="36" t="str">
        <f t="shared" si="29"/>
        <v/>
      </c>
      <c r="AD73" s="173"/>
      <c r="AE73" s="173"/>
      <c r="AF73" s="261"/>
      <c r="AG73" s="117" t="str">
        <f t="shared" si="16"/>
        <v/>
      </c>
      <c r="AH73" s="168"/>
      <c r="AI73" s="169"/>
      <c r="AJ73" s="66" t="str">
        <f t="shared" si="17"/>
        <v/>
      </c>
      <c r="AK73" s="264"/>
      <c r="AL73" s="36" t="str">
        <f t="shared" si="30"/>
        <v/>
      </c>
      <c r="AM73" s="173"/>
      <c r="AN73" s="173"/>
      <c r="AO73" s="261"/>
      <c r="AP73" s="117" t="str">
        <f t="shared" si="18"/>
        <v/>
      </c>
      <c r="AQ73" s="168"/>
      <c r="AR73" s="169"/>
      <c r="AS73" s="66" t="str">
        <f t="shared" si="19"/>
        <v/>
      </c>
      <c r="AT73" s="264"/>
      <c r="AU73" s="36" t="str">
        <f t="shared" si="31"/>
        <v/>
      </c>
      <c r="AV73" s="173"/>
      <c r="AW73" s="173"/>
      <c r="AX73" s="261"/>
      <c r="AY73" s="117" t="str">
        <f t="shared" si="20"/>
        <v/>
      </c>
      <c r="AZ73" s="168"/>
      <c r="BA73" s="169"/>
      <c r="BB73" s="66" t="str">
        <f t="shared" si="21"/>
        <v/>
      </c>
      <c r="BC73" s="264"/>
      <c r="BD73" s="36" t="str">
        <f t="shared" si="32"/>
        <v/>
      </c>
      <c r="BE73" s="173"/>
      <c r="BF73" s="173"/>
      <c r="BG73" s="261"/>
      <c r="BH73" s="117" t="str">
        <f t="shared" si="22"/>
        <v/>
      </c>
      <c r="BI73" s="168"/>
      <c r="BJ73" s="169"/>
      <c r="BK73" s="66" t="str">
        <f t="shared" si="23"/>
        <v/>
      </c>
      <c r="BL73" s="264"/>
      <c r="BM73" s="36" t="str">
        <f t="shared" si="33"/>
        <v/>
      </c>
      <c r="BN73" s="173"/>
      <c r="BO73" s="173"/>
      <c r="BP73" s="261"/>
      <c r="BQ73" s="117" t="str">
        <f t="shared" si="24"/>
        <v/>
      </c>
      <c r="BR73" s="168"/>
      <c r="BS73" s="169"/>
      <c r="BT73" s="66" t="str">
        <f t="shared" si="25"/>
        <v/>
      </c>
      <c r="BU73" s="264"/>
      <c r="BV73" s="36" t="str">
        <f t="shared" si="34"/>
        <v/>
      </c>
      <c r="BW73" s="173"/>
      <c r="BX73" s="173"/>
      <c r="BY73" s="261"/>
      <c r="BZ73" s="117" t="str">
        <f t="shared" si="26"/>
        <v/>
      </c>
      <c r="CA73" s="106"/>
      <c r="CB73" s="176"/>
      <c r="CD73" s="62"/>
      <c r="CE73" s="67"/>
      <c r="CF73" s="64"/>
    </row>
    <row r="74" spans="1:84" ht="14.4" x14ac:dyDescent="0.2">
      <c r="A74" s="65">
        <v>63</v>
      </c>
      <c r="B74" s="163"/>
      <c r="C74" s="164"/>
      <c r="D74" s="165"/>
      <c r="E74" s="166"/>
      <c r="F74" s="167"/>
      <c r="G74" s="168"/>
      <c r="H74" s="169"/>
      <c r="I74" s="66" t="str">
        <f t="shared" si="11"/>
        <v/>
      </c>
      <c r="J74" s="264"/>
      <c r="K74" s="36" t="str">
        <f t="shared" si="27"/>
        <v/>
      </c>
      <c r="L74" s="173"/>
      <c r="M74" s="173"/>
      <c r="N74" s="261"/>
      <c r="O74" s="117" t="str">
        <f t="shared" si="12"/>
        <v/>
      </c>
      <c r="P74" s="168"/>
      <c r="Q74" s="169"/>
      <c r="R74" s="66" t="str">
        <f t="shared" si="13"/>
        <v/>
      </c>
      <c r="S74" s="264"/>
      <c r="T74" s="36" t="str">
        <f t="shared" si="28"/>
        <v/>
      </c>
      <c r="U74" s="173"/>
      <c r="V74" s="173"/>
      <c r="W74" s="261"/>
      <c r="X74" s="117" t="str">
        <f t="shared" si="14"/>
        <v/>
      </c>
      <c r="Y74" s="168"/>
      <c r="Z74" s="169"/>
      <c r="AA74" s="66" t="str">
        <f t="shared" si="15"/>
        <v/>
      </c>
      <c r="AB74" s="264"/>
      <c r="AC74" s="36" t="str">
        <f t="shared" si="29"/>
        <v/>
      </c>
      <c r="AD74" s="173"/>
      <c r="AE74" s="173"/>
      <c r="AF74" s="261"/>
      <c r="AG74" s="117" t="str">
        <f t="shared" si="16"/>
        <v/>
      </c>
      <c r="AH74" s="168"/>
      <c r="AI74" s="169"/>
      <c r="AJ74" s="66" t="str">
        <f t="shared" si="17"/>
        <v/>
      </c>
      <c r="AK74" s="264"/>
      <c r="AL74" s="36" t="str">
        <f t="shared" si="30"/>
        <v/>
      </c>
      <c r="AM74" s="173"/>
      <c r="AN74" s="173"/>
      <c r="AO74" s="261"/>
      <c r="AP74" s="117" t="str">
        <f t="shared" si="18"/>
        <v/>
      </c>
      <c r="AQ74" s="168"/>
      <c r="AR74" s="169"/>
      <c r="AS74" s="66" t="str">
        <f t="shared" si="19"/>
        <v/>
      </c>
      <c r="AT74" s="264"/>
      <c r="AU74" s="36" t="str">
        <f t="shared" si="31"/>
        <v/>
      </c>
      <c r="AV74" s="173"/>
      <c r="AW74" s="173"/>
      <c r="AX74" s="261"/>
      <c r="AY74" s="117" t="str">
        <f t="shared" si="20"/>
        <v/>
      </c>
      <c r="AZ74" s="168"/>
      <c r="BA74" s="169"/>
      <c r="BB74" s="66" t="str">
        <f t="shared" si="21"/>
        <v/>
      </c>
      <c r="BC74" s="264"/>
      <c r="BD74" s="36" t="str">
        <f t="shared" si="32"/>
        <v/>
      </c>
      <c r="BE74" s="173"/>
      <c r="BF74" s="173"/>
      <c r="BG74" s="261"/>
      <c r="BH74" s="117" t="str">
        <f t="shared" si="22"/>
        <v/>
      </c>
      <c r="BI74" s="168"/>
      <c r="BJ74" s="169"/>
      <c r="BK74" s="66" t="str">
        <f t="shared" si="23"/>
        <v/>
      </c>
      <c r="BL74" s="264"/>
      <c r="BM74" s="36" t="str">
        <f t="shared" si="33"/>
        <v/>
      </c>
      <c r="BN74" s="173"/>
      <c r="BO74" s="173"/>
      <c r="BP74" s="261"/>
      <c r="BQ74" s="117" t="str">
        <f t="shared" si="24"/>
        <v/>
      </c>
      <c r="BR74" s="168"/>
      <c r="BS74" s="169"/>
      <c r="BT74" s="66" t="str">
        <f t="shared" si="25"/>
        <v/>
      </c>
      <c r="BU74" s="264"/>
      <c r="BV74" s="36" t="str">
        <f t="shared" si="34"/>
        <v/>
      </c>
      <c r="BW74" s="173"/>
      <c r="BX74" s="173"/>
      <c r="BY74" s="261"/>
      <c r="BZ74" s="117" t="str">
        <f t="shared" si="26"/>
        <v/>
      </c>
      <c r="CA74" s="106"/>
      <c r="CB74" s="176"/>
      <c r="CD74" s="62"/>
      <c r="CE74" s="67"/>
      <c r="CF74" s="64"/>
    </row>
    <row r="75" spans="1:84" ht="14.4" x14ac:dyDescent="0.2">
      <c r="A75" s="65">
        <v>64</v>
      </c>
      <c r="B75" s="163"/>
      <c r="C75" s="164"/>
      <c r="D75" s="165"/>
      <c r="E75" s="166"/>
      <c r="F75" s="167"/>
      <c r="G75" s="168"/>
      <c r="H75" s="169"/>
      <c r="I75" s="66" t="str">
        <f t="shared" si="11"/>
        <v/>
      </c>
      <c r="J75" s="264"/>
      <c r="K75" s="36" t="str">
        <f t="shared" si="27"/>
        <v/>
      </c>
      <c r="L75" s="173"/>
      <c r="M75" s="173"/>
      <c r="N75" s="261"/>
      <c r="O75" s="117" t="str">
        <f t="shared" si="12"/>
        <v/>
      </c>
      <c r="P75" s="168"/>
      <c r="Q75" s="169"/>
      <c r="R75" s="66" t="str">
        <f t="shared" si="13"/>
        <v/>
      </c>
      <c r="S75" s="264"/>
      <c r="T75" s="36" t="str">
        <f t="shared" si="28"/>
        <v/>
      </c>
      <c r="U75" s="173"/>
      <c r="V75" s="173"/>
      <c r="W75" s="261"/>
      <c r="X75" s="117" t="str">
        <f t="shared" si="14"/>
        <v/>
      </c>
      <c r="Y75" s="168"/>
      <c r="Z75" s="169"/>
      <c r="AA75" s="66" t="str">
        <f t="shared" si="15"/>
        <v/>
      </c>
      <c r="AB75" s="264"/>
      <c r="AC75" s="36" t="str">
        <f t="shared" si="29"/>
        <v/>
      </c>
      <c r="AD75" s="173"/>
      <c r="AE75" s="173"/>
      <c r="AF75" s="261"/>
      <c r="AG75" s="117" t="str">
        <f t="shared" si="16"/>
        <v/>
      </c>
      <c r="AH75" s="168"/>
      <c r="AI75" s="169"/>
      <c r="AJ75" s="66" t="str">
        <f t="shared" si="17"/>
        <v/>
      </c>
      <c r="AK75" s="264"/>
      <c r="AL75" s="36" t="str">
        <f t="shared" si="30"/>
        <v/>
      </c>
      <c r="AM75" s="173"/>
      <c r="AN75" s="173"/>
      <c r="AO75" s="261"/>
      <c r="AP75" s="117" t="str">
        <f t="shared" si="18"/>
        <v/>
      </c>
      <c r="AQ75" s="168"/>
      <c r="AR75" s="169"/>
      <c r="AS75" s="66" t="str">
        <f t="shared" si="19"/>
        <v/>
      </c>
      <c r="AT75" s="264"/>
      <c r="AU75" s="36" t="str">
        <f t="shared" si="31"/>
        <v/>
      </c>
      <c r="AV75" s="173"/>
      <c r="AW75" s="173"/>
      <c r="AX75" s="261"/>
      <c r="AY75" s="117" t="str">
        <f t="shared" si="20"/>
        <v/>
      </c>
      <c r="AZ75" s="168"/>
      <c r="BA75" s="169"/>
      <c r="BB75" s="66" t="str">
        <f t="shared" si="21"/>
        <v/>
      </c>
      <c r="BC75" s="264"/>
      <c r="BD75" s="36" t="str">
        <f t="shared" si="32"/>
        <v/>
      </c>
      <c r="BE75" s="173"/>
      <c r="BF75" s="173"/>
      <c r="BG75" s="261"/>
      <c r="BH75" s="117" t="str">
        <f t="shared" si="22"/>
        <v/>
      </c>
      <c r="BI75" s="168"/>
      <c r="BJ75" s="169"/>
      <c r="BK75" s="66" t="str">
        <f t="shared" si="23"/>
        <v/>
      </c>
      <c r="BL75" s="264"/>
      <c r="BM75" s="36" t="str">
        <f t="shared" si="33"/>
        <v/>
      </c>
      <c r="BN75" s="173"/>
      <c r="BO75" s="173"/>
      <c r="BP75" s="261"/>
      <c r="BQ75" s="117" t="str">
        <f t="shared" si="24"/>
        <v/>
      </c>
      <c r="BR75" s="168"/>
      <c r="BS75" s="169"/>
      <c r="BT75" s="66" t="str">
        <f t="shared" si="25"/>
        <v/>
      </c>
      <c r="BU75" s="264"/>
      <c r="BV75" s="36" t="str">
        <f t="shared" si="34"/>
        <v/>
      </c>
      <c r="BW75" s="173"/>
      <c r="BX75" s="173"/>
      <c r="BY75" s="261"/>
      <c r="BZ75" s="117" t="str">
        <f t="shared" si="26"/>
        <v/>
      </c>
      <c r="CA75" s="106"/>
      <c r="CB75" s="176"/>
      <c r="CD75" s="62"/>
      <c r="CE75" s="67"/>
      <c r="CF75" s="64"/>
    </row>
    <row r="76" spans="1:84" ht="14.4" x14ac:dyDescent="0.2">
      <c r="A76" s="65">
        <v>65</v>
      </c>
      <c r="B76" s="163"/>
      <c r="C76" s="164"/>
      <c r="D76" s="165"/>
      <c r="E76" s="166"/>
      <c r="F76" s="167"/>
      <c r="G76" s="168"/>
      <c r="H76" s="169"/>
      <c r="I76" s="66" t="str">
        <f t="shared" si="11"/>
        <v/>
      </c>
      <c r="J76" s="264"/>
      <c r="K76" s="36" t="str">
        <f t="shared" si="27"/>
        <v/>
      </c>
      <c r="L76" s="173"/>
      <c r="M76" s="173"/>
      <c r="N76" s="261"/>
      <c r="O76" s="117" t="str">
        <f t="shared" si="12"/>
        <v/>
      </c>
      <c r="P76" s="168"/>
      <c r="Q76" s="169"/>
      <c r="R76" s="66" t="str">
        <f t="shared" si="13"/>
        <v/>
      </c>
      <c r="S76" s="264"/>
      <c r="T76" s="36" t="str">
        <f t="shared" si="28"/>
        <v/>
      </c>
      <c r="U76" s="173"/>
      <c r="V76" s="173"/>
      <c r="W76" s="261"/>
      <c r="X76" s="117" t="str">
        <f t="shared" si="14"/>
        <v/>
      </c>
      <c r="Y76" s="168"/>
      <c r="Z76" s="169"/>
      <c r="AA76" s="66" t="str">
        <f t="shared" si="15"/>
        <v/>
      </c>
      <c r="AB76" s="264"/>
      <c r="AC76" s="36" t="str">
        <f t="shared" si="29"/>
        <v/>
      </c>
      <c r="AD76" s="173"/>
      <c r="AE76" s="173"/>
      <c r="AF76" s="261"/>
      <c r="AG76" s="117" t="str">
        <f t="shared" si="16"/>
        <v/>
      </c>
      <c r="AH76" s="168"/>
      <c r="AI76" s="169"/>
      <c r="AJ76" s="66" t="str">
        <f t="shared" si="17"/>
        <v/>
      </c>
      <c r="AK76" s="264"/>
      <c r="AL76" s="36" t="str">
        <f t="shared" si="30"/>
        <v/>
      </c>
      <c r="AM76" s="173"/>
      <c r="AN76" s="173"/>
      <c r="AO76" s="261"/>
      <c r="AP76" s="117" t="str">
        <f t="shared" si="18"/>
        <v/>
      </c>
      <c r="AQ76" s="168"/>
      <c r="AR76" s="169"/>
      <c r="AS76" s="66" t="str">
        <f t="shared" si="19"/>
        <v/>
      </c>
      <c r="AT76" s="264"/>
      <c r="AU76" s="36" t="str">
        <f t="shared" si="31"/>
        <v/>
      </c>
      <c r="AV76" s="173"/>
      <c r="AW76" s="173"/>
      <c r="AX76" s="261"/>
      <c r="AY76" s="117" t="str">
        <f t="shared" si="20"/>
        <v/>
      </c>
      <c r="AZ76" s="168"/>
      <c r="BA76" s="169"/>
      <c r="BB76" s="66" t="str">
        <f t="shared" si="21"/>
        <v/>
      </c>
      <c r="BC76" s="264"/>
      <c r="BD76" s="36" t="str">
        <f t="shared" si="32"/>
        <v/>
      </c>
      <c r="BE76" s="173"/>
      <c r="BF76" s="173"/>
      <c r="BG76" s="261"/>
      <c r="BH76" s="117" t="str">
        <f t="shared" si="22"/>
        <v/>
      </c>
      <c r="BI76" s="168"/>
      <c r="BJ76" s="169"/>
      <c r="BK76" s="66" t="str">
        <f t="shared" si="23"/>
        <v/>
      </c>
      <c r="BL76" s="264"/>
      <c r="BM76" s="36" t="str">
        <f t="shared" si="33"/>
        <v/>
      </c>
      <c r="BN76" s="173"/>
      <c r="BO76" s="173"/>
      <c r="BP76" s="261"/>
      <c r="BQ76" s="117" t="str">
        <f t="shared" si="24"/>
        <v/>
      </c>
      <c r="BR76" s="168"/>
      <c r="BS76" s="169"/>
      <c r="BT76" s="66" t="str">
        <f t="shared" si="25"/>
        <v/>
      </c>
      <c r="BU76" s="264"/>
      <c r="BV76" s="36" t="str">
        <f t="shared" si="34"/>
        <v/>
      </c>
      <c r="BW76" s="173"/>
      <c r="BX76" s="173"/>
      <c r="BY76" s="261"/>
      <c r="BZ76" s="117" t="str">
        <f t="shared" si="26"/>
        <v/>
      </c>
      <c r="CA76" s="106"/>
      <c r="CB76" s="176"/>
      <c r="CD76" s="62"/>
      <c r="CE76" s="67"/>
      <c r="CF76" s="64"/>
    </row>
    <row r="77" spans="1:84" ht="14.4" x14ac:dyDescent="0.2">
      <c r="A77" s="65">
        <v>66</v>
      </c>
      <c r="B77" s="163"/>
      <c r="C77" s="164"/>
      <c r="D77" s="165"/>
      <c r="E77" s="166"/>
      <c r="F77" s="167"/>
      <c r="G77" s="168"/>
      <c r="H77" s="169"/>
      <c r="I77" s="66" t="str">
        <f t="shared" ref="I77:I111" si="38">IF(G77="","",ROUND(IF($F77="","",G77/$F77),4))</f>
        <v/>
      </c>
      <c r="J77" s="264"/>
      <c r="K77" s="36" t="str">
        <f t="shared" si="27"/>
        <v/>
      </c>
      <c r="L77" s="173"/>
      <c r="M77" s="173"/>
      <c r="N77" s="261"/>
      <c r="O77" s="117" t="str">
        <f t="shared" si="12"/>
        <v/>
      </c>
      <c r="P77" s="168"/>
      <c r="Q77" s="169"/>
      <c r="R77" s="66" t="str">
        <f t="shared" ref="R77:R111" si="39">IF(P77="","",ROUND(IF($F77="","",P77/$F77),4))</f>
        <v/>
      </c>
      <c r="S77" s="264"/>
      <c r="T77" s="36" t="str">
        <f t="shared" si="28"/>
        <v/>
      </c>
      <c r="U77" s="173"/>
      <c r="V77" s="173"/>
      <c r="W77" s="261"/>
      <c r="X77" s="117" t="str">
        <f t="shared" si="14"/>
        <v/>
      </c>
      <c r="Y77" s="168"/>
      <c r="Z77" s="169"/>
      <c r="AA77" s="66" t="str">
        <f t="shared" ref="AA77:AA111" si="40">IF(Y77="","",ROUND(IF($F77="","",Y77/$F77),4))</f>
        <v/>
      </c>
      <c r="AB77" s="264"/>
      <c r="AC77" s="36" t="str">
        <f t="shared" si="29"/>
        <v/>
      </c>
      <c r="AD77" s="173"/>
      <c r="AE77" s="173"/>
      <c r="AF77" s="261"/>
      <c r="AG77" s="117" t="str">
        <f t="shared" si="16"/>
        <v/>
      </c>
      <c r="AH77" s="168"/>
      <c r="AI77" s="169"/>
      <c r="AJ77" s="66" t="str">
        <f t="shared" ref="AJ77:AJ111" si="41">IF(AH77="","",ROUND(IF($F77="","",AH77/$F77),4))</f>
        <v/>
      </c>
      <c r="AK77" s="264"/>
      <c r="AL77" s="36" t="str">
        <f t="shared" si="30"/>
        <v/>
      </c>
      <c r="AM77" s="173"/>
      <c r="AN77" s="173"/>
      <c r="AO77" s="261"/>
      <c r="AP77" s="117" t="str">
        <f t="shared" si="18"/>
        <v/>
      </c>
      <c r="AQ77" s="168"/>
      <c r="AR77" s="169"/>
      <c r="AS77" s="66" t="str">
        <f t="shared" ref="AS77:AS111" si="42">IF(AQ77="","",ROUND(IF($F77="","",AQ77/$F77),4))</f>
        <v/>
      </c>
      <c r="AT77" s="264"/>
      <c r="AU77" s="36" t="str">
        <f t="shared" si="31"/>
        <v/>
      </c>
      <c r="AV77" s="173"/>
      <c r="AW77" s="173"/>
      <c r="AX77" s="261"/>
      <c r="AY77" s="117" t="str">
        <f t="shared" si="20"/>
        <v/>
      </c>
      <c r="AZ77" s="168"/>
      <c r="BA77" s="169"/>
      <c r="BB77" s="66" t="str">
        <f t="shared" ref="BB77:BB111" si="43">IF(AZ77="","",ROUND(IF($F77="","",AZ77/$F77),4))</f>
        <v/>
      </c>
      <c r="BC77" s="264"/>
      <c r="BD77" s="36" t="str">
        <f t="shared" si="32"/>
        <v/>
      </c>
      <c r="BE77" s="173"/>
      <c r="BF77" s="173"/>
      <c r="BG77" s="261"/>
      <c r="BH77" s="117" t="str">
        <f t="shared" si="22"/>
        <v/>
      </c>
      <c r="BI77" s="168"/>
      <c r="BJ77" s="169"/>
      <c r="BK77" s="66" t="str">
        <f t="shared" ref="BK77:BK111" si="44">IF(BI77="","",ROUND(IF($F77="","",BI77/$F77),4))</f>
        <v/>
      </c>
      <c r="BL77" s="264"/>
      <c r="BM77" s="36" t="str">
        <f t="shared" si="33"/>
        <v/>
      </c>
      <c r="BN77" s="173"/>
      <c r="BO77" s="173"/>
      <c r="BP77" s="261"/>
      <c r="BQ77" s="117" t="str">
        <f t="shared" si="24"/>
        <v/>
      </c>
      <c r="BR77" s="168"/>
      <c r="BS77" s="169"/>
      <c r="BT77" s="66" t="str">
        <f t="shared" ref="BT77:BT111" si="45">IF(BR77="","",ROUND(IF($F77="","",BR77/$F77),4))</f>
        <v/>
      </c>
      <c r="BU77" s="264"/>
      <c r="BV77" s="36" t="str">
        <f t="shared" si="34"/>
        <v/>
      </c>
      <c r="BW77" s="173"/>
      <c r="BX77" s="173"/>
      <c r="BY77" s="261"/>
      <c r="BZ77" s="117" t="str">
        <f t="shared" si="26"/>
        <v/>
      </c>
      <c r="CA77" s="106"/>
      <c r="CB77" s="176"/>
      <c r="CD77" s="62"/>
      <c r="CE77" s="67"/>
      <c r="CF77" s="64"/>
    </row>
    <row r="78" spans="1:84" ht="14.4" x14ac:dyDescent="0.2">
      <c r="A78" s="65">
        <v>67</v>
      </c>
      <c r="B78" s="163"/>
      <c r="C78" s="164"/>
      <c r="D78" s="165"/>
      <c r="E78" s="166"/>
      <c r="F78" s="167"/>
      <c r="G78" s="168"/>
      <c r="H78" s="169"/>
      <c r="I78" s="66" t="str">
        <f t="shared" si="38"/>
        <v/>
      </c>
      <c r="J78" s="264"/>
      <c r="K78" s="36" t="str">
        <f t="shared" si="27"/>
        <v/>
      </c>
      <c r="L78" s="173"/>
      <c r="M78" s="173"/>
      <c r="N78" s="261"/>
      <c r="O78" s="117" t="str">
        <f t="shared" si="12"/>
        <v/>
      </c>
      <c r="P78" s="168"/>
      <c r="Q78" s="169"/>
      <c r="R78" s="66" t="str">
        <f t="shared" si="39"/>
        <v/>
      </c>
      <c r="S78" s="264"/>
      <c r="T78" s="36" t="str">
        <f t="shared" si="28"/>
        <v/>
      </c>
      <c r="U78" s="173"/>
      <c r="V78" s="173"/>
      <c r="W78" s="261"/>
      <c r="X78" s="117" t="str">
        <f t="shared" si="14"/>
        <v/>
      </c>
      <c r="Y78" s="168"/>
      <c r="Z78" s="169"/>
      <c r="AA78" s="66" t="str">
        <f t="shared" si="40"/>
        <v/>
      </c>
      <c r="AB78" s="264"/>
      <c r="AC78" s="36" t="str">
        <f t="shared" si="29"/>
        <v/>
      </c>
      <c r="AD78" s="173"/>
      <c r="AE78" s="173"/>
      <c r="AF78" s="261"/>
      <c r="AG78" s="117" t="str">
        <f t="shared" si="16"/>
        <v/>
      </c>
      <c r="AH78" s="168"/>
      <c r="AI78" s="169"/>
      <c r="AJ78" s="66" t="str">
        <f t="shared" si="41"/>
        <v/>
      </c>
      <c r="AK78" s="264"/>
      <c r="AL78" s="36" t="str">
        <f t="shared" si="30"/>
        <v/>
      </c>
      <c r="AM78" s="173"/>
      <c r="AN78" s="173"/>
      <c r="AO78" s="261"/>
      <c r="AP78" s="117" t="str">
        <f t="shared" si="18"/>
        <v/>
      </c>
      <c r="AQ78" s="168"/>
      <c r="AR78" s="169"/>
      <c r="AS78" s="66" t="str">
        <f t="shared" si="42"/>
        <v/>
      </c>
      <c r="AT78" s="264"/>
      <c r="AU78" s="36" t="str">
        <f t="shared" si="31"/>
        <v/>
      </c>
      <c r="AV78" s="173"/>
      <c r="AW78" s="173"/>
      <c r="AX78" s="261"/>
      <c r="AY78" s="117" t="str">
        <f t="shared" si="20"/>
        <v/>
      </c>
      <c r="AZ78" s="168"/>
      <c r="BA78" s="169"/>
      <c r="BB78" s="66" t="str">
        <f t="shared" si="43"/>
        <v/>
      </c>
      <c r="BC78" s="264"/>
      <c r="BD78" s="36" t="str">
        <f t="shared" si="32"/>
        <v/>
      </c>
      <c r="BE78" s="173"/>
      <c r="BF78" s="173"/>
      <c r="BG78" s="261"/>
      <c r="BH78" s="117" t="str">
        <f t="shared" si="22"/>
        <v/>
      </c>
      <c r="BI78" s="168"/>
      <c r="BJ78" s="169"/>
      <c r="BK78" s="66" t="str">
        <f t="shared" si="44"/>
        <v/>
      </c>
      <c r="BL78" s="264"/>
      <c r="BM78" s="36" t="str">
        <f t="shared" si="33"/>
        <v/>
      </c>
      <c r="BN78" s="173"/>
      <c r="BO78" s="173"/>
      <c r="BP78" s="261"/>
      <c r="BQ78" s="117" t="str">
        <f t="shared" si="24"/>
        <v/>
      </c>
      <c r="BR78" s="168"/>
      <c r="BS78" s="169"/>
      <c r="BT78" s="66" t="str">
        <f t="shared" si="45"/>
        <v/>
      </c>
      <c r="BU78" s="264"/>
      <c r="BV78" s="36" t="str">
        <f t="shared" si="34"/>
        <v/>
      </c>
      <c r="BW78" s="173"/>
      <c r="BX78" s="173"/>
      <c r="BY78" s="261"/>
      <c r="BZ78" s="117" t="str">
        <f t="shared" si="26"/>
        <v/>
      </c>
      <c r="CA78" s="106"/>
      <c r="CB78" s="176"/>
      <c r="CD78" s="62"/>
      <c r="CE78" s="67"/>
      <c r="CF78" s="64"/>
    </row>
    <row r="79" spans="1:84" ht="14.4" x14ac:dyDescent="0.2">
      <c r="A79" s="65">
        <v>68</v>
      </c>
      <c r="B79" s="163"/>
      <c r="C79" s="164"/>
      <c r="D79" s="165"/>
      <c r="E79" s="166"/>
      <c r="F79" s="167"/>
      <c r="G79" s="168"/>
      <c r="H79" s="169"/>
      <c r="I79" s="66" t="str">
        <f t="shared" si="38"/>
        <v/>
      </c>
      <c r="J79" s="264"/>
      <c r="K79" s="36" t="str">
        <f t="shared" si="27"/>
        <v/>
      </c>
      <c r="L79" s="173"/>
      <c r="M79" s="173"/>
      <c r="N79" s="261"/>
      <c r="O79" s="117" t="str">
        <f t="shared" si="12"/>
        <v/>
      </c>
      <c r="P79" s="168"/>
      <c r="Q79" s="169"/>
      <c r="R79" s="66" t="str">
        <f t="shared" si="39"/>
        <v/>
      </c>
      <c r="S79" s="264"/>
      <c r="T79" s="36" t="str">
        <f t="shared" si="28"/>
        <v/>
      </c>
      <c r="U79" s="173"/>
      <c r="V79" s="173"/>
      <c r="W79" s="261"/>
      <c r="X79" s="117" t="str">
        <f t="shared" si="14"/>
        <v/>
      </c>
      <c r="Y79" s="168"/>
      <c r="Z79" s="169"/>
      <c r="AA79" s="66" t="str">
        <f t="shared" si="40"/>
        <v/>
      </c>
      <c r="AB79" s="264"/>
      <c r="AC79" s="36" t="str">
        <f t="shared" si="29"/>
        <v/>
      </c>
      <c r="AD79" s="173"/>
      <c r="AE79" s="173"/>
      <c r="AF79" s="261"/>
      <c r="AG79" s="117" t="str">
        <f t="shared" si="16"/>
        <v/>
      </c>
      <c r="AH79" s="168"/>
      <c r="AI79" s="169"/>
      <c r="AJ79" s="66" t="str">
        <f t="shared" si="41"/>
        <v/>
      </c>
      <c r="AK79" s="264"/>
      <c r="AL79" s="36" t="str">
        <f t="shared" si="30"/>
        <v/>
      </c>
      <c r="AM79" s="173"/>
      <c r="AN79" s="173"/>
      <c r="AO79" s="261"/>
      <c r="AP79" s="117" t="str">
        <f t="shared" si="18"/>
        <v/>
      </c>
      <c r="AQ79" s="168"/>
      <c r="AR79" s="169"/>
      <c r="AS79" s="66" t="str">
        <f t="shared" si="42"/>
        <v/>
      </c>
      <c r="AT79" s="264"/>
      <c r="AU79" s="36" t="str">
        <f t="shared" si="31"/>
        <v/>
      </c>
      <c r="AV79" s="173"/>
      <c r="AW79" s="173"/>
      <c r="AX79" s="261"/>
      <c r="AY79" s="117" t="str">
        <f t="shared" si="20"/>
        <v/>
      </c>
      <c r="AZ79" s="168"/>
      <c r="BA79" s="169"/>
      <c r="BB79" s="66" t="str">
        <f t="shared" si="43"/>
        <v/>
      </c>
      <c r="BC79" s="264"/>
      <c r="BD79" s="36" t="str">
        <f t="shared" si="32"/>
        <v/>
      </c>
      <c r="BE79" s="173"/>
      <c r="BF79" s="173"/>
      <c r="BG79" s="261"/>
      <c r="BH79" s="117" t="str">
        <f t="shared" si="22"/>
        <v/>
      </c>
      <c r="BI79" s="168"/>
      <c r="BJ79" s="169"/>
      <c r="BK79" s="66" t="str">
        <f t="shared" si="44"/>
        <v/>
      </c>
      <c r="BL79" s="264"/>
      <c r="BM79" s="36" t="str">
        <f t="shared" si="33"/>
        <v/>
      </c>
      <c r="BN79" s="173"/>
      <c r="BO79" s="173"/>
      <c r="BP79" s="261"/>
      <c r="BQ79" s="117" t="str">
        <f t="shared" si="24"/>
        <v/>
      </c>
      <c r="BR79" s="168"/>
      <c r="BS79" s="169"/>
      <c r="BT79" s="66" t="str">
        <f t="shared" si="45"/>
        <v/>
      </c>
      <c r="BU79" s="264"/>
      <c r="BV79" s="36" t="str">
        <f t="shared" si="34"/>
        <v/>
      </c>
      <c r="BW79" s="173"/>
      <c r="BX79" s="173"/>
      <c r="BY79" s="261"/>
      <c r="BZ79" s="117" t="str">
        <f t="shared" si="26"/>
        <v/>
      </c>
      <c r="CA79" s="106"/>
      <c r="CB79" s="176"/>
      <c r="CD79" s="62"/>
      <c r="CE79" s="67"/>
      <c r="CF79" s="64"/>
    </row>
    <row r="80" spans="1:84" ht="14.4" x14ac:dyDescent="0.2">
      <c r="A80" s="65">
        <v>69</v>
      </c>
      <c r="B80" s="163"/>
      <c r="C80" s="164"/>
      <c r="D80" s="165"/>
      <c r="E80" s="166"/>
      <c r="F80" s="167"/>
      <c r="G80" s="168"/>
      <c r="H80" s="169"/>
      <c r="I80" s="66" t="str">
        <f t="shared" si="38"/>
        <v/>
      </c>
      <c r="J80" s="264"/>
      <c r="K80" s="36" t="str">
        <f t="shared" si="27"/>
        <v/>
      </c>
      <c r="L80" s="173"/>
      <c r="M80" s="173"/>
      <c r="N80" s="261"/>
      <c r="O80" s="117" t="str">
        <f t="shared" si="12"/>
        <v/>
      </c>
      <c r="P80" s="168"/>
      <c r="Q80" s="169"/>
      <c r="R80" s="66" t="str">
        <f t="shared" si="39"/>
        <v/>
      </c>
      <c r="S80" s="264"/>
      <c r="T80" s="36" t="str">
        <f t="shared" si="28"/>
        <v/>
      </c>
      <c r="U80" s="173"/>
      <c r="V80" s="173"/>
      <c r="W80" s="261"/>
      <c r="X80" s="117" t="str">
        <f t="shared" si="14"/>
        <v/>
      </c>
      <c r="Y80" s="168"/>
      <c r="Z80" s="169"/>
      <c r="AA80" s="66" t="str">
        <f t="shared" si="40"/>
        <v/>
      </c>
      <c r="AB80" s="264"/>
      <c r="AC80" s="36" t="str">
        <f t="shared" si="29"/>
        <v/>
      </c>
      <c r="AD80" s="173"/>
      <c r="AE80" s="173"/>
      <c r="AF80" s="261"/>
      <c r="AG80" s="117" t="str">
        <f t="shared" si="16"/>
        <v/>
      </c>
      <c r="AH80" s="168"/>
      <c r="AI80" s="169"/>
      <c r="AJ80" s="66" t="str">
        <f t="shared" si="41"/>
        <v/>
      </c>
      <c r="AK80" s="264"/>
      <c r="AL80" s="36" t="str">
        <f t="shared" si="30"/>
        <v/>
      </c>
      <c r="AM80" s="173"/>
      <c r="AN80" s="173"/>
      <c r="AO80" s="261"/>
      <c r="AP80" s="117" t="str">
        <f t="shared" si="18"/>
        <v/>
      </c>
      <c r="AQ80" s="168"/>
      <c r="AR80" s="169"/>
      <c r="AS80" s="66" t="str">
        <f t="shared" si="42"/>
        <v/>
      </c>
      <c r="AT80" s="264"/>
      <c r="AU80" s="36" t="str">
        <f t="shared" si="31"/>
        <v/>
      </c>
      <c r="AV80" s="173"/>
      <c r="AW80" s="173"/>
      <c r="AX80" s="261"/>
      <c r="AY80" s="117" t="str">
        <f t="shared" si="20"/>
        <v/>
      </c>
      <c r="AZ80" s="168"/>
      <c r="BA80" s="169"/>
      <c r="BB80" s="66" t="str">
        <f t="shared" si="43"/>
        <v/>
      </c>
      <c r="BC80" s="264"/>
      <c r="BD80" s="36" t="str">
        <f t="shared" si="32"/>
        <v/>
      </c>
      <c r="BE80" s="173"/>
      <c r="BF80" s="173"/>
      <c r="BG80" s="261"/>
      <c r="BH80" s="117" t="str">
        <f t="shared" si="22"/>
        <v/>
      </c>
      <c r="BI80" s="168"/>
      <c r="BJ80" s="169"/>
      <c r="BK80" s="66" t="str">
        <f t="shared" si="44"/>
        <v/>
      </c>
      <c r="BL80" s="264"/>
      <c r="BM80" s="36" t="str">
        <f t="shared" si="33"/>
        <v/>
      </c>
      <c r="BN80" s="173"/>
      <c r="BO80" s="173"/>
      <c r="BP80" s="261"/>
      <c r="BQ80" s="117" t="str">
        <f t="shared" si="24"/>
        <v/>
      </c>
      <c r="BR80" s="168"/>
      <c r="BS80" s="169"/>
      <c r="BT80" s="66" t="str">
        <f t="shared" si="45"/>
        <v/>
      </c>
      <c r="BU80" s="264"/>
      <c r="BV80" s="36" t="str">
        <f t="shared" si="34"/>
        <v/>
      </c>
      <c r="BW80" s="173"/>
      <c r="BX80" s="173"/>
      <c r="BY80" s="261"/>
      <c r="BZ80" s="117" t="str">
        <f t="shared" si="26"/>
        <v/>
      </c>
      <c r="CA80" s="106"/>
      <c r="CB80" s="176"/>
      <c r="CD80" s="62"/>
      <c r="CE80" s="67"/>
      <c r="CF80" s="64"/>
    </row>
    <row r="81" spans="1:84" ht="14.4" x14ac:dyDescent="0.2">
      <c r="A81" s="65">
        <v>70</v>
      </c>
      <c r="B81" s="163"/>
      <c r="C81" s="164"/>
      <c r="D81" s="165"/>
      <c r="E81" s="166"/>
      <c r="F81" s="167"/>
      <c r="G81" s="168"/>
      <c r="H81" s="169"/>
      <c r="I81" s="66" t="str">
        <f t="shared" si="38"/>
        <v/>
      </c>
      <c r="J81" s="264"/>
      <c r="K81" s="36" t="str">
        <f t="shared" si="27"/>
        <v/>
      </c>
      <c r="L81" s="173"/>
      <c r="M81" s="173"/>
      <c r="N81" s="261"/>
      <c r="O81" s="117" t="str">
        <f t="shared" si="12"/>
        <v/>
      </c>
      <c r="P81" s="168"/>
      <c r="Q81" s="169"/>
      <c r="R81" s="66" t="str">
        <f t="shared" si="39"/>
        <v/>
      </c>
      <c r="S81" s="264"/>
      <c r="T81" s="36" t="str">
        <f t="shared" si="28"/>
        <v/>
      </c>
      <c r="U81" s="173"/>
      <c r="V81" s="173"/>
      <c r="W81" s="261"/>
      <c r="X81" s="117" t="str">
        <f t="shared" si="14"/>
        <v/>
      </c>
      <c r="Y81" s="168"/>
      <c r="Z81" s="169"/>
      <c r="AA81" s="66" t="str">
        <f t="shared" si="40"/>
        <v/>
      </c>
      <c r="AB81" s="264"/>
      <c r="AC81" s="36" t="str">
        <f t="shared" si="29"/>
        <v/>
      </c>
      <c r="AD81" s="173"/>
      <c r="AE81" s="173"/>
      <c r="AF81" s="261"/>
      <c r="AG81" s="117" t="str">
        <f t="shared" si="16"/>
        <v/>
      </c>
      <c r="AH81" s="168"/>
      <c r="AI81" s="169"/>
      <c r="AJ81" s="66" t="str">
        <f t="shared" si="41"/>
        <v/>
      </c>
      <c r="AK81" s="264"/>
      <c r="AL81" s="36" t="str">
        <f t="shared" si="30"/>
        <v/>
      </c>
      <c r="AM81" s="173"/>
      <c r="AN81" s="173"/>
      <c r="AO81" s="261"/>
      <c r="AP81" s="117" t="str">
        <f t="shared" si="18"/>
        <v/>
      </c>
      <c r="AQ81" s="168"/>
      <c r="AR81" s="169"/>
      <c r="AS81" s="66" t="str">
        <f t="shared" si="42"/>
        <v/>
      </c>
      <c r="AT81" s="264"/>
      <c r="AU81" s="36" t="str">
        <f t="shared" si="31"/>
        <v/>
      </c>
      <c r="AV81" s="173"/>
      <c r="AW81" s="173"/>
      <c r="AX81" s="261"/>
      <c r="AY81" s="117" t="str">
        <f t="shared" si="20"/>
        <v/>
      </c>
      <c r="AZ81" s="168"/>
      <c r="BA81" s="169"/>
      <c r="BB81" s="66" t="str">
        <f t="shared" si="43"/>
        <v/>
      </c>
      <c r="BC81" s="264"/>
      <c r="BD81" s="36" t="str">
        <f t="shared" si="32"/>
        <v/>
      </c>
      <c r="BE81" s="173"/>
      <c r="BF81" s="173"/>
      <c r="BG81" s="261"/>
      <c r="BH81" s="117" t="str">
        <f t="shared" si="22"/>
        <v/>
      </c>
      <c r="BI81" s="168"/>
      <c r="BJ81" s="169"/>
      <c r="BK81" s="66" t="str">
        <f t="shared" si="44"/>
        <v/>
      </c>
      <c r="BL81" s="264"/>
      <c r="BM81" s="36" t="str">
        <f t="shared" si="33"/>
        <v/>
      </c>
      <c r="BN81" s="173"/>
      <c r="BO81" s="173"/>
      <c r="BP81" s="261"/>
      <c r="BQ81" s="117" t="str">
        <f t="shared" si="24"/>
        <v/>
      </c>
      <c r="BR81" s="168"/>
      <c r="BS81" s="169"/>
      <c r="BT81" s="66" t="str">
        <f t="shared" si="45"/>
        <v/>
      </c>
      <c r="BU81" s="264"/>
      <c r="BV81" s="36" t="str">
        <f t="shared" si="34"/>
        <v/>
      </c>
      <c r="BW81" s="173"/>
      <c r="BX81" s="173"/>
      <c r="BY81" s="261"/>
      <c r="BZ81" s="117" t="str">
        <f t="shared" si="26"/>
        <v/>
      </c>
      <c r="CA81" s="106"/>
      <c r="CB81" s="176"/>
      <c r="CD81" s="62"/>
      <c r="CE81" s="67"/>
      <c r="CF81" s="64"/>
    </row>
    <row r="82" spans="1:84" ht="14.4" x14ac:dyDescent="0.2">
      <c r="A82" s="65">
        <v>71</v>
      </c>
      <c r="B82" s="163"/>
      <c r="C82" s="164"/>
      <c r="D82" s="165"/>
      <c r="E82" s="166"/>
      <c r="F82" s="167"/>
      <c r="G82" s="168"/>
      <c r="H82" s="169"/>
      <c r="I82" s="66" t="str">
        <f t="shared" si="38"/>
        <v/>
      </c>
      <c r="J82" s="264"/>
      <c r="K82" s="36" t="str">
        <f t="shared" si="27"/>
        <v/>
      </c>
      <c r="L82" s="173"/>
      <c r="M82" s="173"/>
      <c r="N82" s="261"/>
      <c r="O82" s="117" t="str">
        <f t="shared" si="12"/>
        <v/>
      </c>
      <c r="P82" s="168"/>
      <c r="Q82" s="169"/>
      <c r="R82" s="66" t="str">
        <f t="shared" si="39"/>
        <v/>
      </c>
      <c r="S82" s="264"/>
      <c r="T82" s="36" t="str">
        <f t="shared" si="28"/>
        <v/>
      </c>
      <c r="U82" s="173"/>
      <c r="V82" s="173"/>
      <c r="W82" s="261"/>
      <c r="X82" s="117" t="str">
        <f t="shared" si="14"/>
        <v/>
      </c>
      <c r="Y82" s="168"/>
      <c r="Z82" s="169"/>
      <c r="AA82" s="66" t="str">
        <f t="shared" si="40"/>
        <v/>
      </c>
      <c r="AB82" s="264"/>
      <c r="AC82" s="36" t="str">
        <f t="shared" si="29"/>
        <v/>
      </c>
      <c r="AD82" s="173"/>
      <c r="AE82" s="173"/>
      <c r="AF82" s="261"/>
      <c r="AG82" s="117" t="str">
        <f t="shared" si="16"/>
        <v/>
      </c>
      <c r="AH82" s="168"/>
      <c r="AI82" s="169"/>
      <c r="AJ82" s="66" t="str">
        <f t="shared" si="41"/>
        <v/>
      </c>
      <c r="AK82" s="264"/>
      <c r="AL82" s="36" t="str">
        <f t="shared" si="30"/>
        <v/>
      </c>
      <c r="AM82" s="173"/>
      <c r="AN82" s="173"/>
      <c r="AO82" s="261"/>
      <c r="AP82" s="117" t="str">
        <f t="shared" si="18"/>
        <v/>
      </c>
      <c r="AQ82" s="168"/>
      <c r="AR82" s="169"/>
      <c r="AS82" s="66" t="str">
        <f t="shared" si="42"/>
        <v/>
      </c>
      <c r="AT82" s="264"/>
      <c r="AU82" s="36" t="str">
        <f t="shared" si="31"/>
        <v/>
      </c>
      <c r="AV82" s="173"/>
      <c r="AW82" s="173"/>
      <c r="AX82" s="261"/>
      <c r="AY82" s="117" t="str">
        <f t="shared" si="20"/>
        <v/>
      </c>
      <c r="AZ82" s="168"/>
      <c r="BA82" s="169"/>
      <c r="BB82" s="66" t="str">
        <f t="shared" si="43"/>
        <v/>
      </c>
      <c r="BC82" s="264"/>
      <c r="BD82" s="36" t="str">
        <f t="shared" si="32"/>
        <v/>
      </c>
      <c r="BE82" s="173"/>
      <c r="BF82" s="173"/>
      <c r="BG82" s="261"/>
      <c r="BH82" s="117" t="str">
        <f t="shared" si="22"/>
        <v/>
      </c>
      <c r="BI82" s="168"/>
      <c r="BJ82" s="169"/>
      <c r="BK82" s="66" t="str">
        <f t="shared" si="44"/>
        <v/>
      </c>
      <c r="BL82" s="264"/>
      <c r="BM82" s="36" t="str">
        <f t="shared" si="33"/>
        <v/>
      </c>
      <c r="BN82" s="173"/>
      <c r="BO82" s="173"/>
      <c r="BP82" s="261"/>
      <c r="BQ82" s="117" t="str">
        <f t="shared" si="24"/>
        <v/>
      </c>
      <c r="BR82" s="168"/>
      <c r="BS82" s="169"/>
      <c r="BT82" s="66" t="str">
        <f t="shared" si="45"/>
        <v/>
      </c>
      <c r="BU82" s="264"/>
      <c r="BV82" s="36" t="str">
        <f t="shared" si="34"/>
        <v/>
      </c>
      <c r="BW82" s="173"/>
      <c r="BX82" s="173"/>
      <c r="BY82" s="261"/>
      <c r="BZ82" s="117" t="str">
        <f t="shared" si="26"/>
        <v/>
      </c>
      <c r="CA82" s="106"/>
      <c r="CB82" s="176"/>
      <c r="CD82" s="62"/>
      <c r="CE82" s="67"/>
      <c r="CF82" s="64"/>
    </row>
    <row r="83" spans="1:84" ht="14.4" x14ac:dyDescent="0.2">
      <c r="A83" s="65">
        <v>72</v>
      </c>
      <c r="B83" s="163"/>
      <c r="C83" s="164"/>
      <c r="D83" s="165"/>
      <c r="E83" s="166"/>
      <c r="F83" s="167"/>
      <c r="G83" s="168"/>
      <c r="H83" s="169"/>
      <c r="I83" s="66" t="str">
        <f t="shared" si="38"/>
        <v/>
      </c>
      <c r="J83" s="264"/>
      <c r="K83" s="36" t="str">
        <f t="shared" si="27"/>
        <v/>
      </c>
      <c r="L83" s="173"/>
      <c r="M83" s="173"/>
      <c r="N83" s="261"/>
      <c r="O83" s="117" t="str">
        <f t="shared" si="12"/>
        <v/>
      </c>
      <c r="P83" s="168"/>
      <c r="Q83" s="169"/>
      <c r="R83" s="66" t="str">
        <f t="shared" si="39"/>
        <v/>
      </c>
      <c r="S83" s="264"/>
      <c r="T83" s="36" t="str">
        <f t="shared" si="28"/>
        <v/>
      </c>
      <c r="U83" s="173"/>
      <c r="V83" s="173"/>
      <c r="W83" s="261"/>
      <c r="X83" s="117" t="str">
        <f t="shared" si="14"/>
        <v/>
      </c>
      <c r="Y83" s="168"/>
      <c r="Z83" s="169"/>
      <c r="AA83" s="66" t="str">
        <f t="shared" si="40"/>
        <v/>
      </c>
      <c r="AB83" s="264"/>
      <c r="AC83" s="36" t="str">
        <f t="shared" si="29"/>
        <v/>
      </c>
      <c r="AD83" s="173"/>
      <c r="AE83" s="173"/>
      <c r="AF83" s="261"/>
      <c r="AG83" s="117" t="str">
        <f t="shared" si="16"/>
        <v/>
      </c>
      <c r="AH83" s="168"/>
      <c r="AI83" s="169"/>
      <c r="AJ83" s="66" t="str">
        <f t="shared" si="41"/>
        <v/>
      </c>
      <c r="AK83" s="264"/>
      <c r="AL83" s="36" t="str">
        <f t="shared" si="30"/>
        <v/>
      </c>
      <c r="AM83" s="173"/>
      <c r="AN83" s="173"/>
      <c r="AO83" s="261"/>
      <c r="AP83" s="117" t="str">
        <f t="shared" si="18"/>
        <v/>
      </c>
      <c r="AQ83" s="168"/>
      <c r="AR83" s="169"/>
      <c r="AS83" s="66" t="str">
        <f t="shared" si="42"/>
        <v/>
      </c>
      <c r="AT83" s="264"/>
      <c r="AU83" s="36" t="str">
        <f t="shared" si="31"/>
        <v/>
      </c>
      <c r="AV83" s="173"/>
      <c r="AW83" s="173"/>
      <c r="AX83" s="261"/>
      <c r="AY83" s="117" t="str">
        <f t="shared" si="20"/>
        <v/>
      </c>
      <c r="AZ83" s="168"/>
      <c r="BA83" s="169"/>
      <c r="BB83" s="66" t="str">
        <f t="shared" si="43"/>
        <v/>
      </c>
      <c r="BC83" s="264"/>
      <c r="BD83" s="36" t="str">
        <f t="shared" si="32"/>
        <v/>
      </c>
      <c r="BE83" s="173"/>
      <c r="BF83" s="173"/>
      <c r="BG83" s="261"/>
      <c r="BH83" s="117" t="str">
        <f t="shared" si="22"/>
        <v/>
      </c>
      <c r="BI83" s="168"/>
      <c r="BJ83" s="169"/>
      <c r="BK83" s="66" t="str">
        <f t="shared" si="44"/>
        <v/>
      </c>
      <c r="BL83" s="264"/>
      <c r="BM83" s="36" t="str">
        <f t="shared" si="33"/>
        <v/>
      </c>
      <c r="BN83" s="173"/>
      <c r="BO83" s="173"/>
      <c r="BP83" s="261"/>
      <c r="BQ83" s="117" t="str">
        <f t="shared" si="24"/>
        <v/>
      </c>
      <c r="BR83" s="168"/>
      <c r="BS83" s="169"/>
      <c r="BT83" s="66" t="str">
        <f t="shared" si="45"/>
        <v/>
      </c>
      <c r="BU83" s="264"/>
      <c r="BV83" s="36" t="str">
        <f t="shared" si="34"/>
        <v/>
      </c>
      <c r="BW83" s="173"/>
      <c r="BX83" s="173"/>
      <c r="BY83" s="261"/>
      <c r="BZ83" s="117" t="str">
        <f t="shared" si="26"/>
        <v/>
      </c>
      <c r="CA83" s="106"/>
      <c r="CB83" s="176"/>
      <c r="CD83" s="62"/>
      <c r="CE83" s="67"/>
      <c r="CF83" s="64"/>
    </row>
    <row r="84" spans="1:84" ht="14.4" x14ac:dyDescent="0.2">
      <c r="A84" s="65">
        <v>73</v>
      </c>
      <c r="B84" s="163"/>
      <c r="C84" s="164"/>
      <c r="D84" s="165"/>
      <c r="E84" s="166"/>
      <c r="F84" s="167"/>
      <c r="G84" s="168"/>
      <c r="H84" s="169"/>
      <c r="I84" s="66" t="str">
        <f t="shared" si="38"/>
        <v/>
      </c>
      <c r="J84" s="264"/>
      <c r="K84" s="36" t="str">
        <f t="shared" si="27"/>
        <v/>
      </c>
      <c r="L84" s="173"/>
      <c r="M84" s="173"/>
      <c r="N84" s="261"/>
      <c r="O84" s="117" t="str">
        <f t="shared" si="12"/>
        <v/>
      </c>
      <c r="P84" s="168"/>
      <c r="Q84" s="169"/>
      <c r="R84" s="66" t="str">
        <f t="shared" si="39"/>
        <v/>
      </c>
      <c r="S84" s="264"/>
      <c r="T84" s="36" t="str">
        <f t="shared" si="28"/>
        <v/>
      </c>
      <c r="U84" s="173"/>
      <c r="V84" s="173"/>
      <c r="W84" s="261"/>
      <c r="X84" s="117" t="str">
        <f t="shared" si="14"/>
        <v/>
      </c>
      <c r="Y84" s="168"/>
      <c r="Z84" s="169"/>
      <c r="AA84" s="66" t="str">
        <f t="shared" si="40"/>
        <v/>
      </c>
      <c r="AB84" s="264"/>
      <c r="AC84" s="36" t="str">
        <f t="shared" si="29"/>
        <v/>
      </c>
      <c r="AD84" s="173"/>
      <c r="AE84" s="173"/>
      <c r="AF84" s="261"/>
      <c r="AG84" s="117" t="str">
        <f t="shared" si="16"/>
        <v/>
      </c>
      <c r="AH84" s="168"/>
      <c r="AI84" s="169"/>
      <c r="AJ84" s="66" t="str">
        <f t="shared" si="41"/>
        <v/>
      </c>
      <c r="AK84" s="264"/>
      <c r="AL84" s="36" t="str">
        <f t="shared" si="30"/>
        <v/>
      </c>
      <c r="AM84" s="173"/>
      <c r="AN84" s="173"/>
      <c r="AO84" s="261"/>
      <c r="AP84" s="117" t="str">
        <f t="shared" si="18"/>
        <v/>
      </c>
      <c r="AQ84" s="168"/>
      <c r="AR84" s="169"/>
      <c r="AS84" s="66" t="str">
        <f t="shared" si="42"/>
        <v/>
      </c>
      <c r="AT84" s="264"/>
      <c r="AU84" s="36" t="str">
        <f t="shared" si="31"/>
        <v/>
      </c>
      <c r="AV84" s="173"/>
      <c r="AW84" s="173"/>
      <c r="AX84" s="261"/>
      <c r="AY84" s="117" t="str">
        <f t="shared" si="20"/>
        <v/>
      </c>
      <c r="AZ84" s="168"/>
      <c r="BA84" s="169"/>
      <c r="BB84" s="66" t="str">
        <f t="shared" si="43"/>
        <v/>
      </c>
      <c r="BC84" s="264"/>
      <c r="BD84" s="36" t="str">
        <f t="shared" si="32"/>
        <v/>
      </c>
      <c r="BE84" s="173"/>
      <c r="BF84" s="173"/>
      <c r="BG84" s="261"/>
      <c r="BH84" s="117" t="str">
        <f t="shared" si="22"/>
        <v/>
      </c>
      <c r="BI84" s="168"/>
      <c r="BJ84" s="169"/>
      <c r="BK84" s="66" t="str">
        <f t="shared" si="44"/>
        <v/>
      </c>
      <c r="BL84" s="264"/>
      <c r="BM84" s="36" t="str">
        <f t="shared" si="33"/>
        <v/>
      </c>
      <c r="BN84" s="173"/>
      <c r="BO84" s="173"/>
      <c r="BP84" s="261"/>
      <c r="BQ84" s="117" t="str">
        <f t="shared" si="24"/>
        <v/>
      </c>
      <c r="BR84" s="168"/>
      <c r="BS84" s="169"/>
      <c r="BT84" s="66" t="str">
        <f t="shared" si="45"/>
        <v/>
      </c>
      <c r="BU84" s="264"/>
      <c r="BV84" s="36" t="str">
        <f t="shared" si="34"/>
        <v/>
      </c>
      <c r="BW84" s="173"/>
      <c r="BX84" s="173"/>
      <c r="BY84" s="261"/>
      <c r="BZ84" s="117" t="str">
        <f t="shared" si="26"/>
        <v/>
      </c>
      <c r="CA84" s="106"/>
      <c r="CB84" s="176"/>
      <c r="CD84" s="62"/>
      <c r="CE84" s="67"/>
      <c r="CF84" s="64"/>
    </row>
    <row r="85" spans="1:84" ht="14.4" x14ac:dyDescent="0.2">
      <c r="A85" s="65">
        <v>74</v>
      </c>
      <c r="B85" s="163"/>
      <c r="C85" s="164"/>
      <c r="D85" s="165"/>
      <c r="E85" s="166"/>
      <c r="F85" s="167"/>
      <c r="G85" s="168"/>
      <c r="H85" s="169"/>
      <c r="I85" s="66" t="str">
        <f t="shared" si="38"/>
        <v/>
      </c>
      <c r="J85" s="264"/>
      <c r="K85" s="36" t="str">
        <f t="shared" si="27"/>
        <v/>
      </c>
      <c r="L85" s="173"/>
      <c r="M85" s="173"/>
      <c r="N85" s="261"/>
      <c r="O85" s="117" t="str">
        <f t="shared" si="12"/>
        <v/>
      </c>
      <c r="P85" s="168"/>
      <c r="Q85" s="169"/>
      <c r="R85" s="66" t="str">
        <f t="shared" si="39"/>
        <v/>
      </c>
      <c r="S85" s="264"/>
      <c r="T85" s="36" t="str">
        <f t="shared" si="28"/>
        <v/>
      </c>
      <c r="U85" s="173"/>
      <c r="V85" s="173"/>
      <c r="W85" s="261"/>
      <c r="X85" s="117" t="str">
        <f t="shared" si="14"/>
        <v/>
      </c>
      <c r="Y85" s="168"/>
      <c r="Z85" s="169"/>
      <c r="AA85" s="66" t="str">
        <f t="shared" si="40"/>
        <v/>
      </c>
      <c r="AB85" s="264"/>
      <c r="AC85" s="36" t="str">
        <f t="shared" si="29"/>
        <v/>
      </c>
      <c r="AD85" s="173"/>
      <c r="AE85" s="173"/>
      <c r="AF85" s="261"/>
      <c r="AG85" s="117" t="str">
        <f t="shared" si="16"/>
        <v/>
      </c>
      <c r="AH85" s="168"/>
      <c r="AI85" s="169"/>
      <c r="AJ85" s="66" t="str">
        <f t="shared" si="41"/>
        <v/>
      </c>
      <c r="AK85" s="264"/>
      <c r="AL85" s="36" t="str">
        <f t="shared" si="30"/>
        <v/>
      </c>
      <c r="AM85" s="173"/>
      <c r="AN85" s="173"/>
      <c r="AO85" s="261"/>
      <c r="AP85" s="117" t="str">
        <f t="shared" si="18"/>
        <v/>
      </c>
      <c r="AQ85" s="168"/>
      <c r="AR85" s="169"/>
      <c r="AS85" s="66" t="str">
        <f t="shared" si="42"/>
        <v/>
      </c>
      <c r="AT85" s="264"/>
      <c r="AU85" s="36" t="str">
        <f t="shared" si="31"/>
        <v/>
      </c>
      <c r="AV85" s="173"/>
      <c r="AW85" s="173"/>
      <c r="AX85" s="261"/>
      <c r="AY85" s="117" t="str">
        <f t="shared" si="20"/>
        <v/>
      </c>
      <c r="AZ85" s="168"/>
      <c r="BA85" s="169"/>
      <c r="BB85" s="66" t="str">
        <f t="shared" si="43"/>
        <v/>
      </c>
      <c r="BC85" s="264"/>
      <c r="BD85" s="36" t="str">
        <f t="shared" si="32"/>
        <v/>
      </c>
      <c r="BE85" s="173"/>
      <c r="BF85" s="173"/>
      <c r="BG85" s="261"/>
      <c r="BH85" s="117" t="str">
        <f t="shared" si="22"/>
        <v/>
      </c>
      <c r="BI85" s="168"/>
      <c r="BJ85" s="169"/>
      <c r="BK85" s="66" t="str">
        <f t="shared" si="44"/>
        <v/>
      </c>
      <c r="BL85" s="264"/>
      <c r="BM85" s="36" t="str">
        <f t="shared" si="33"/>
        <v/>
      </c>
      <c r="BN85" s="173"/>
      <c r="BO85" s="173"/>
      <c r="BP85" s="261"/>
      <c r="BQ85" s="117" t="str">
        <f t="shared" si="24"/>
        <v/>
      </c>
      <c r="BR85" s="168"/>
      <c r="BS85" s="169"/>
      <c r="BT85" s="66" t="str">
        <f t="shared" si="45"/>
        <v/>
      </c>
      <c r="BU85" s="264"/>
      <c r="BV85" s="36" t="str">
        <f t="shared" si="34"/>
        <v/>
      </c>
      <c r="BW85" s="173"/>
      <c r="BX85" s="173"/>
      <c r="BY85" s="261"/>
      <c r="BZ85" s="117" t="str">
        <f t="shared" si="26"/>
        <v/>
      </c>
      <c r="CA85" s="106"/>
      <c r="CB85" s="176"/>
      <c r="CD85" s="62"/>
      <c r="CE85" s="67"/>
      <c r="CF85" s="64"/>
    </row>
    <row r="86" spans="1:84" ht="14.4" x14ac:dyDescent="0.2">
      <c r="A86" s="65">
        <v>75</v>
      </c>
      <c r="B86" s="163"/>
      <c r="C86" s="164"/>
      <c r="D86" s="165"/>
      <c r="E86" s="166"/>
      <c r="F86" s="167"/>
      <c r="G86" s="168"/>
      <c r="H86" s="169"/>
      <c r="I86" s="66" t="str">
        <f t="shared" si="38"/>
        <v/>
      </c>
      <c r="J86" s="264"/>
      <c r="K86" s="36" t="str">
        <f t="shared" si="27"/>
        <v/>
      </c>
      <c r="L86" s="173"/>
      <c r="M86" s="173"/>
      <c r="N86" s="261"/>
      <c r="O86" s="117" t="str">
        <f t="shared" si="12"/>
        <v/>
      </c>
      <c r="P86" s="168"/>
      <c r="Q86" s="169"/>
      <c r="R86" s="66" t="str">
        <f t="shared" si="39"/>
        <v/>
      </c>
      <c r="S86" s="264"/>
      <c r="T86" s="36" t="str">
        <f t="shared" si="28"/>
        <v/>
      </c>
      <c r="U86" s="173"/>
      <c r="V86" s="173"/>
      <c r="W86" s="261"/>
      <c r="X86" s="117" t="str">
        <f t="shared" si="14"/>
        <v/>
      </c>
      <c r="Y86" s="168"/>
      <c r="Z86" s="169"/>
      <c r="AA86" s="66" t="str">
        <f t="shared" si="40"/>
        <v/>
      </c>
      <c r="AB86" s="264"/>
      <c r="AC86" s="36" t="str">
        <f t="shared" si="29"/>
        <v/>
      </c>
      <c r="AD86" s="173"/>
      <c r="AE86" s="173"/>
      <c r="AF86" s="261"/>
      <c r="AG86" s="117" t="str">
        <f t="shared" si="16"/>
        <v/>
      </c>
      <c r="AH86" s="168"/>
      <c r="AI86" s="169"/>
      <c r="AJ86" s="66" t="str">
        <f t="shared" si="41"/>
        <v/>
      </c>
      <c r="AK86" s="264"/>
      <c r="AL86" s="36" t="str">
        <f t="shared" si="30"/>
        <v/>
      </c>
      <c r="AM86" s="173"/>
      <c r="AN86" s="173"/>
      <c r="AO86" s="261"/>
      <c r="AP86" s="117" t="str">
        <f t="shared" si="18"/>
        <v/>
      </c>
      <c r="AQ86" s="168"/>
      <c r="AR86" s="169"/>
      <c r="AS86" s="66" t="str">
        <f t="shared" si="42"/>
        <v/>
      </c>
      <c r="AT86" s="264"/>
      <c r="AU86" s="36" t="str">
        <f t="shared" si="31"/>
        <v/>
      </c>
      <c r="AV86" s="173"/>
      <c r="AW86" s="173"/>
      <c r="AX86" s="261"/>
      <c r="AY86" s="117" t="str">
        <f t="shared" si="20"/>
        <v/>
      </c>
      <c r="AZ86" s="168"/>
      <c r="BA86" s="169"/>
      <c r="BB86" s="66" t="str">
        <f t="shared" si="43"/>
        <v/>
      </c>
      <c r="BC86" s="264"/>
      <c r="BD86" s="36" t="str">
        <f t="shared" si="32"/>
        <v/>
      </c>
      <c r="BE86" s="173"/>
      <c r="BF86" s="173"/>
      <c r="BG86" s="261"/>
      <c r="BH86" s="117" t="str">
        <f t="shared" si="22"/>
        <v/>
      </c>
      <c r="BI86" s="168"/>
      <c r="BJ86" s="169"/>
      <c r="BK86" s="66" t="str">
        <f t="shared" si="44"/>
        <v/>
      </c>
      <c r="BL86" s="264"/>
      <c r="BM86" s="36" t="str">
        <f t="shared" si="33"/>
        <v/>
      </c>
      <c r="BN86" s="173"/>
      <c r="BO86" s="173"/>
      <c r="BP86" s="261"/>
      <c r="BQ86" s="117" t="str">
        <f t="shared" si="24"/>
        <v/>
      </c>
      <c r="BR86" s="168"/>
      <c r="BS86" s="169"/>
      <c r="BT86" s="66" t="str">
        <f t="shared" si="45"/>
        <v/>
      </c>
      <c r="BU86" s="264"/>
      <c r="BV86" s="36" t="str">
        <f t="shared" si="34"/>
        <v/>
      </c>
      <c r="BW86" s="173"/>
      <c r="BX86" s="173"/>
      <c r="BY86" s="261"/>
      <c r="BZ86" s="117" t="str">
        <f t="shared" si="26"/>
        <v/>
      </c>
      <c r="CA86" s="106"/>
      <c r="CB86" s="176"/>
      <c r="CD86" s="62"/>
      <c r="CE86" s="67"/>
      <c r="CF86" s="64"/>
    </row>
    <row r="87" spans="1:84" ht="14.4" x14ac:dyDescent="0.2">
      <c r="A87" s="65">
        <v>76</v>
      </c>
      <c r="B87" s="163"/>
      <c r="C87" s="164"/>
      <c r="D87" s="165"/>
      <c r="E87" s="166"/>
      <c r="F87" s="167"/>
      <c r="G87" s="168"/>
      <c r="H87" s="169"/>
      <c r="I87" s="66" t="str">
        <f t="shared" si="38"/>
        <v/>
      </c>
      <c r="J87" s="264"/>
      <c r="K87" s="36" t="str">
        <f t="shared" si="27"/>
        <v/>
      </c>
      <c r="L87" s="173"/>
      <c r="M87" s="173"/>
      <c r="N87" s="261"/>
      <c r="O87" s="117" t="str">
        <f t="shared" si="12"/>
        <v/>
      </c>
      <c r="P87" s="168"/>
      <c r="Q87" s="169"/>
      <c r="R87" s="66" t="str">
        <f t="shared" si="39"/>
        <v/>
      </c>
      <c r="S87" s="264"/>
      <c r="T87" s="36" t="str">
        <f t="shared" si="28"/>
        <v/>
      </c>
      <c r="U87" s="173"/>
      <c r="V87" s="173"/>
      <c r="W87" s="261"/>
      <c r="X87" s="117" t="str">
        <f t="shared" si="14"/>
        <v/>
      </c>
      <c r="Y87" s="168"/>
      <c r="Z87" s="169"/>
      <c r="AA87" s="66" t="str">
        <f t="shared" si="40"/>
        <v/>
      </c>
      <c r="AB87" s="264"/>
      <c r="AC87" s="36" t="str">
        <f t="shared" si="29"/>
        <v/>
      </c>
      <c r="AD87" s="173"/>
      <c r="AE87" s="173"/>
      <c r="AF87" s="261"/>
      <c r="AG87" s="117" t="str">
        <f t="shared" si="16"/>
        <v/>
      </c>
      <c r="AH87" s="168"/>
      <c r="AI87" s="169"/>
      <c r="AJ87" s="66" t="str">
        <f t="shared" si="41"/>
        <v/>
      </c>
      <c r="AK87" s="264"/>
      <c r="AL87" s="36" t="str">
        <f t="shared" si="30"/>
        <v/>
      </c>
      <c r="AM87" s="173"/>
      <c r="AN87" s="173"/>
      <c r="AO87" s="261"/>
      <c r="AP87" s="117" t="str">
        <f t="shared" si="18"/>
        <v/>
      </c>
      <c r="AQ87" s="168"/>
      <c r="AR87" s="169"/>
      <c r="AS87" s="66" t="str">
        <f t="shared" si="42"/>
        <v/>
      </c>
      <c r="AT87" s="264"/>
      <c r="AU87" s="36" t="str">
        <f t="shared" si="31"/>
        <v/>
      </c>
      <c r="AV87" s="173"/>
      <c r="AW87" s="173"/>
      <c r="AX87" s="261"/>
      <c r="AY87" s="117" t="str">
        <f t="shared" si="20"/>
        <v/>
      </c>
      <c r="AZ87" s="168"/>
      <c r="BA87" s="169"/>
      <c r="BB87" s="66" t="str">
        <f t="shared" si="43"/>
        <v/>
      </c>
      <c r="BC87" s="264"/>
      <c r="BD87" s="36" t="str">
        <f t="shared" si="32"/>
        <v/>
      </c>
      <c r="BE87" s="173"/>
      <c r="BF87" s="173"/>
      <c r="BG87" s="261"/>
      <c r="BH87" s="117" t="str">
        <f t="shared" si="22"/>
        <v/>
      </c>
      <c r="BI87" s="168"/>
      <c r="BJ87" s="169"/>
      <c r="BK87" s="66" t="str">
        <f t="shared" si="44"/>
        <v/>
      </c>
      <c r="BL87" s="264"/>
      <c r="BM87" s="36" t="str">
        <f t="shared" si="33"/>
        <v/>
      </c>
      <c r="BN87" s="173"/>
      <c r="BO87" s="173"/>
      <c r="BP87" s="261"/>
      <c r="BQ87" s="117" t="str">
        <f t="shared" si="24"/>
        <v/>
      </c>
      <c r="BR87" s="168"/>
      <c r="BS87" s="169"/>
      <c r="BT87" s="66" t="str">
        <f t="shared" si="45"/>
        <v/>
      </c>
      <c r="BU87" s="264"/>
      <c r="BV87" s="36" t="str">
        <f t="shared" si="34"/>
        <v/>
      </c>
      <c r="BW87" s="173"/>
      <c r="BX87" s="173"/>
      <c r="BY87" s="261"/>
      <c r="BZ87" s="117" t="str">
        <f t="shared" si="26"/>
        <v/>
      </c>
      <c r="CA87" s="106"/>
      <c r="CB87" s="176"/>
      <c r="CD87" s="62"/>
      <c r="CE87" s="67"/>
      <c r="CF87" s="64"/>
    </row>
    <row r="88" spans="1:84" ht="14.4" x14ac:dyDescent="0.2">
      <c r="A88" s="65">
        <v>77</v>
      </c>
      <c r="B88" s="163"/>
      <c r="C88" s="164"/>
      <c r="D88" s="165"/>
      <c r="E88" s="166"/>
      <c r="F88" s="167"/>
      <c r="G88" s="168"/>
      <c r="H88" s="169"/>
      <c r="I88" s="66" t="str">
        <f t="shared" si="38"/>
        <v/>
      </c>
      <c r="J88" s="264"/>
      <c r="K88" s="36" t="str">
        <f t="shared" si="27"/>
        <v/>
      </c>
      <c r="L88" s="173"/>
      <c r="M88" s="173"/>
      <c r="N88" s="261"/>
      <c r="O88" s="117" t="str">
        <f t="shared" si="12"/>
        <v/>
      </c>
      <c r="P88" s="168"/>
      <c r="Q88" s="169"/>
      <c r="R88" s="66" t="str">
        <f t="shared" si="39"/>
        <v/>
      </c>
      <c r="S88" s="264"/>
      <c r="T88" s="36" t="str">
        <f t="shared" si="28"/>
        <v/>
      </c>
      <c r="U88" s="173"/>
      <c r="V88" s="173"/>
      <c r="W88" s="261"/>
      <c r="X88" s="117" t="str">
        <f t="shared" si="14"/>
        <v/>
      </c>
      <c r="Y88" s="168"/>
      <c r="Z88" s="169"/>
      <c r="AA88" s="66" t="str">
        <f t="shared" si="40"/>
        <v/>
      </c>
      <c r="AB88" s="264"/>
      <c r="AC88" s="36" t="str">
        <f t="shared" si="29"/>
        <v/>
      </c>
      <c r="AD88" s="173"/>
      <c r="AE88" s="173"/>
      <c r="AF88" s="261"/>
      <c r="AG88" s="117" t="str">
        <f t="shared" si="16"/>
        <v/>
      </c>
      <c r="AH88" s="168"/>
      <c r="AI88" s="169"/>
      <c r="AJ88" s="66" t="str">
        <f t="shared" si="41"/>
        <v/>
      </c>
      <c r="AK88" s="264"/>
      <c r="AL88" s="36" t="str">
        <f t="shared" si="30"/>
        <v/>
      </c>
      <c r="AM88" s="173"/>
      <c r="AN88" s="173"/>
      <c r="AO88" s="261"/>
      <c r="AP88" s="117" t="str">
        <f t="shared" si="18"/>
        <v/>
      </c>
      <c r="AQ88" s="168"/>
      <c r="AR88" s="169"/>
      <c r="AS88" s="66" t="str">
        <f t="shared" si="42"/>
        <v/>
      </c>
      <c r="AT88" s="264"/>
      <c r="AU88" s="36" t="str">
        <f t="shared" si="31"/>
        <v/>
      </c>
      <c r="AV88" s="173"/>
      <c r="AW88" s="173"/>
      <c r="AX88" s="261"/>
      <c r="AY88" s="117" t="str">
        <f t="shared" si="20"/>
        <v/>
      </c>
      <c r="AZ88" s="168"/>
      <c r="BA88" s="169"/>
      <c r="BB88" s="66" t="str">
        <f t="shared" si="43"/>
        <v/>
      </c>
      <c r="BC88" s="264"/>
      <c r="BD88" s="36" t="str">
        <f t="shared" si="32"/>
        <v/>
      </c>
      <c r="BE88" s="173"/>
      <c r="BF88" s="173"/>
      <c r="BG88" s="261"/>
      <c r="BH88" s="117" t="str">
        <f t="shared" si="22"/>
        <v/>
      </c>
      <c r="BI88" s="168"/>
      <c r="BJ88" s="169"/>
      <c r="BK88" s="66" t="str">
        <f t="shared" si="44"/>
        <v/>
      </c>
      <c r="BL88" s="264"/>
      <c r="BM88" s="36" t="str">
        <f t="shared" si="33"/>
        <v/>
      </c>
      <c r="BN88" s="173"/>
      <c r="BO88" s="173"/>
      <c r="BP88" s="261"/>
      <c r="BQ88" s="117" t="str">
        <f t="shared" si="24"/>
        <v/>
      </c>
      <c r="BR88" s="168"/>
      <c r="BS88" s="169"/>
      <c r="BT88" s="66" t="str">
        <f t="shared" si="45"/>
        <v/>
      </c>
      <c r="BU88" s="264"/>
      <c r="BV88" s="36" t="str">
        <f t="shared" si="34"/>
        <v/>
      </c>
      <c r="BW88" s="173"/>
      <c r="BX88" s="173"/>
      <c r="BY88" s="261"/>
      <c r="BZ88" s="117" t="str">
        <f t="shared" si="26"/>
        <v/>
      </c>
      <c r="CA88" s="106"/>
      <c r="CB88" s="176"/>
      <c r="CD88" s="62"/>
      <c r="CE88" s="67"/>
      <c r="CF88" s="64"/>
    </row>
    <row r="89" spans="1:84" ht="14.4" x14ac:dyDescent="0.2">
      <c r="A89" s="65">
        <v>78</v>
      </c>
      <c r="B89" s="163"/>
      <c r="C89" s="164"/>
      <c r="D89" s="165"/>
      <c r="E89" s="166"/>
      <c r="F89" s="167"/>
      <c r="G89" s="168"/>
      <c r="H89" s="169"/>
      <c r="I89" s="66" t="str">
        <f t="shared" si="38"/>
        <v/>
      </c>
      <c r="J89" s="264"/>
      <c r="K89" s="36" t="str">
        <f t="shared" si="27"/>
        <v/>
      </c>
      <c r="L89" s="173"/>
      <c r="M89" s="173"/>
      <c r="N89" s="261"/>
      <c r="O89" s="117" t="str">
        <f t="shared" si="12"/>
        <v/>
      </c>
      <c r="P89" s="168"/>
      <c r="Q89" s="169"/>
      <c r="R89" s="66" t="str">
        <f t="shared" si="39"/>
        <v/>
      </c>
      <c r="S89" s="264"/>
      <c r="T89" s="36" t="str">
        <f t="shared" si="28"/>
        <v/>
      </c>
      <c r="U89" s="173"/>
      <c r="V89" s="173"/>
      <c r="W89" s="261"/>
      <c r="X89" s="117" t="str">
        <f t="shared" si="14"/>
        <v/>
      </c>
      <c r="Y89" s="168"/>
      <c r="Z89" s="169"/>
      <c r="AA89" s="66" t="str">
        <f t="shared" si="40"/>
        <v/>
      </c>
      <c r="AB89" s="264"/>
      <c r="AC89" s="36" t="str">
        <f t="shared" si="29"/>
        <v/>
      </c>
      <c r="AD89" s="173"/>
      <c r="AE89" s="173"/>
      <c r="AF89" s="261"/>
      <c r="AG89" s="117" t="str">
        <f t="shared" si="16"/>
        <v/>
      </c>
      <c r="AH89" s="168"/>
      <c r="AI89" s="169"/>
      <c r="AJ89" s="66" t="str">
        <f t="shared" si="41"/>
        <v/>
      </c>
      <c r="AK89" s="264"/>
      <c r="AL89" s="36" t="str">
        <f t="shared" si="30"/>
        <v/>
      </c>
      <c r="AM89" s="173"/>
      <c r="AN89" s="173"/>
      <c r="AO89" s="261"/>
      <c r="AP89" s="117" t="str">
        <f t="shared" si="18"/>
        <v/>
      </c>
      <c r="AQ89" s="168"/>
      <c r="AR89" s="169"/>
      <c r="AS89" s="66" t="str">
        <f t="shared" si="42"/>
        <v/>
      </c>
      <c r="AT89" s="264"/>
      <c r="AU89" s="36" t="str">
        <f t="shared" si="31"/>
        <v/>
      </c>
      <c r="AV89" s="173"/>
      <c r="AW89" s="173"/>
      <c r="AX89" s="261"/>
      <c r="AY89" s="117" t="str">
        <f t="shared" si="20"/>
        <v/>
      </c>
      <c r="AZ89" s="168"/>
      <c r="BA89" s="169"/>
      <c r="BB89" s="66" t="str">
        <f t="shared" si="43"/>
        <v/>
      </c>
      <c r="BC89" s="264"/>
      <c r="BD89" s="36" t="str">
        <f t="shared" si="32"/>
        <v/>
      </c>
      <c r="BE89" s="173"/>
      <c r="BF89" s="173"/>
      <c r="BG89" s="261"/>
      <c r="BH89" s="117" t="str">
        <f t="shared" si="22"/>
        <v/>
      </c>
      <c r="BI89" s="168"/>
      <c r="BJ89" s="169"/>
      <c r="BK89" s="66" t="str">
        <f t="shared" si="44"/>
        <v/>
      </c>
      <c r="BL89" s="264"/>
      <c r="BM89" s="36" t="str">
        <f t="shared" si="33"/>
        <v/>
      </c>
      <c r="BN89" s="173"/>
      <c r="BO89" s="173"/>
      <c r="BP89" s="261"/>
      <c r="BQ89" s="117" t="str">
        <f t="shared" si="24"/>
        <v/>
      </c>
      <c r="BR89" s="168"/>
      <c r="BS89" s="169"/>
      <c r="BT89" s="66" t="str">
        <f t="shared" si="45"/>
        <v/>
      </c>
      <c r="BU89" s="264"/>
      <c r="BV89" s="36" t="str">
        <f t="shared" si="34"/>
        <v/>
      </c>
      <c r="BW89" s="173"/>
      <c r="BX89" s="173"/>
      <c r="BY89" s="261"/>
      <c r="BZ89" s="117" t="str">
        <f t="shared" si="26"/>
        <v/>
      </c>
      <c r="CA89" s="106"/>
      <c r="CB89" s="176"/>
      <c r="CD89" s="62"/>
      <c r="CE89" s="67"/>
      <c r="CF89" s="64"/>
    </row>
    <row r="90" spans="1:84" ht="14.4" x14ac:dyDescent="0.2">
      <c r="A90" s="65">
        <v>79</v>
      </c>
      <c r="B90" s="163"/>
      <c r="C90" s="164"/>
      <c r="D90" s="165"/>
      <c r="E90" s="166"/>
      <c r="F90" s="167"/>
      <c r="G90" s="168"/>
      <c r="H90" s="169"/>
      <c r="I90" s="66" t="str">
        <f t="shared" si="38"/>
        <v/>
      </c>
      <c r="J90" s="264"/>
      <c r="K90" s="36" t="str">
        <f t="shared" si="27"/>
        <v/>
      </c>
      <c r="L90" s="173"/>
      <c r="M90" s="173"/>
      <c r="N90" s="261"/>
      <c r="O90" s="117" t="str">
        <f t="shared" si="12"/>
        <v/>
      </c>
      <c r="P90" s="168"/>
      <c r="Q90" s="169"/>
      <c r="R90" s="66" t="str">
        <f t="shared" si="39"/>
        <v/>
      </c>
      <c r="S90" s="264"/>
      <c r="T90" s="36" t="str">
        <f t="shared" si="28"/>
        <v/>
      </c>
      <c r="U90" s="173"/>
      <c r="V90" s="173"/>
      <c r="W90" s="261"/>
      <c r="X90" s="117" t="str">
        <f t="shared" si="14"/>
        <v/>
      </c>
      <c r="Y90" s="168"/>
      <c r="Z90" s="169"/>
      <c r="AA90" s="66" t="str">
        <f t="shared" si="40"/>
        <v/>
      </c>
      <c r="AB90" s="264"/>
      <c r="AC90" s="36" t="str">
        <f t="shared" si="29"/>
        <v/>
      </c>
      <c r="AD90" s="173"/>
      <c r="AE90" s="173"/>
      <c r="AF90" s="261"/>
      <c r="AG90" s="117" t="str">
        <f t="shared" si="16"/>
        <v/>
      </c>
      <c r="AH90" s="168"/>
      <c r="AI90" s="169"/>
      <c r="AJ90" s="66" t="str">
        <f t="shared" si="41"/>
        <v/>
      </c>
      <c r="AK90" s="264"/>
      <c r="AL90" s="36" t="str">
        <f t="shared" si="30"/>
        <v/>
      </c>
      <c r="AM90" s="173"/>
      <c r="AN90" s="173"/>
      <c r="AO90" s="261"/>
      <c r="AP90" s="117" t="str">
        <f t="shared" si="18"/>
        <v/>
      </c>
      <c r="AQ90" s="168"/>
      <c r="AR90" s="169"/>
      <c r="AS90" s="66" t="str">
        <f t="shared" si="42"/>
        <v/>
      </c>
      <c r="AT90" s="264"/>
      <c r="AU90" s="36" t="str">
        <f t="shared" si="31"/>
        <v/>
      </c>
      <c r="AV90" s="173"/>
      <c r="AW90" s="173"/>
      <c r="AX90" s="261"/>
      <c r="AY90" s="117" t="str">
        <f t="shared" si="20"/>
        <v/>
      </c>
      <c r="AZ90" s="168"/>
      <c r="BA90" s="169"/>
      <c r="BB90" s="66" t="str">
        <f t="shared" si="43"/>
        <v/>
      </c>
      <c r="BC90" s="264"/>
      <c r="BD90" s="36" t="str">
        <f t="shared" si="32"/>
        <v/>
      </c>
      <c r="BE90" s="173"/>
      <c r="BF90" s="173"/>
      <c r="BG90" s="261"/>
      <c r="BH90" s="117" t="str">
        <f t="shared" si="22"/>
        <v/>
      </c>
      <c r="BI90" s="168"/>
      <c r="BJ90" s="169"/>
      <c r="BK90" s="66" t="str">
        <f t="shared" si="44"/>
        <v/>
      </c>
      <c r="BL90" s="264"/>
      <c r="BM90" s="36" t="str">
        <f t="shared" si="33"/>
        <v/>
      </c>
      <c r="BN90" s="173"/>
      <c r="BO90" s="173"/>
      <c r="BP90" s="261"/>
      <c r="BQ90" s="117" t="str">
        <f t="shared" si="24"/>
        <v/>
      </c>
      <c r="BR90" s="168"/>
      <c r="BS90" s="169"/>
      <c r="BT90" s="66" t="str">
        <f t="shared" si="45"/>
        <v/>
      </c>
      <c r="BU90" s="264"/>
      <c r="BV90" s="36" t="str">
        <f t="shared" si="34"/>
        <v/>
      </c>
      <c r="BW90" s="173"/>
      <c r="BX90" s="173"/>
      <c r="BY90" s="261"/>
      <c r="BZ90" s="117" t="str">
        <f t="shared" si="26"/>
        <v/>
      </c>
      <c r="CA90" s="106"/>
      <c r="CB90" s="176"/>
      <c r="CD90" s="62"/>
      <c r="CE90" s="67"/>
      <c r="CF90" s="64"/>
    </row>
    <row r="91" spans="1:84" ht="14.4" x14ac:dyDescent="0.2">
      <c r="A91" s="65">
        <v>80</v>
      </c>
      <c r="B91" s="163"/>
      <c r="C91" s="164"/>
      <c r="D91" s="165"/>
      <c r="E91" s="166"/>
      <c r="F91" s="167"/>
      <c r="G91" s="168"/>
      <c r="H91" s="169"/>
      <c r="I91" s="66" t="str">
        <f t="shared" si="38"/>
        <v/>
      </c>
      <c r="J91" s="264"/>
      <c r="K91" s="36" t="str">
        <f t="shared" si="27"/>
        <v/>
      </c>
      <c r="L91" s="173"/>
      <c r="M91" s="173"/>
      <c r="N91" s="261"/>
      <c r="O91" s="117" t="str">
        <f t="shared" si="12"/>
        <v/>
      </c>
      <c r="P91" s="168"/>
      <c r="Q91" s="169"/>
      <c r="R91" s="66" t="str">
        <f t="shared" si="39"/>
        <v/>
      </c>
      <c r="S91" s="264"/>
      <c r="T91" s="36" t="str">
        <f t="shared" si="28"/>
        <v/>
      </c>
      <c r="U91" s="173"/>
      <c r="V91" s="173"/>
      <c r="W91" s="261"/>
      <c r="X91" s="117" t="str">
        <f t="shared" si="14"/>
        <v/>
      </c>
      <c r="Y91" s="168"/>
      <c r="Z91" s="169"/>
      <c r="AA91" s="66" t="str">
        <f t="shared" si="40"/>
        <v/>
      </c>
      <c r="AB91" s="264"/>
      <c r="AC91" s="36" t="str">
        <f t="shared" si="29"/>
        <v/>
      </c>
      <c r="AD91" s="173"/>
      <c r="AE91" s="173"/>
      <c r="AF91" s="261"/>
      <c r="AG91" s="117" t="str">
        <f t="shared" si="16"/>
        <v/>
      </c>
      <c r="AH91" s="168"/>
      <c r="AI91" s="169"/>
      <c r="AJ91" s="66" t="str">
        <f t="shared" si="41"/>
        <v/>
      </c>
      <c r="AK91" s="264"/>
      <c r="AL91" s="36" t="str">
        <f t="shared" si="30"/>
        <v/>
      </c>
      <c r="AM91" s="173"/>
      <c r="AN91" s="173"/>
      <c r="AO91" s="261"/>
      <c r="AP91" s="117" t="str">
        <f t="shared" si="18"/>
        <v/>
      </c>
      <c r="AQ91" s="168"/>
      <c r="AR91" s="169"/>
      <c r="AS91" s="66" t="str">
        <f t="shared" si="42"/>
        <v/>
      </c>
      <c r="AT91" s="264"/>
      <c r="AU91" s="36" t="str">
        <f t="shared" si="31"/>
        <v/>
      </c>
      <c r="AV91" s="173"/>
      <c r="AW91" s="173"/>
      <c r="AX91" s="261"/>
      <c r="AY91" s="117" t="str">
        <f t="shared" si="20"/>
        <v/>
      </c>
      <c r="AZ91" s="168"/>
      <c r="BA91" s="169"/>
      <c r="BB91" s="66" t="str">
        <f t="shared" si="43"/>
        <v/>
      </c>
      <c r="BC91" s="264"/>
      <c r="BD91" s="36" t="str">
        <f t="shared" si="32"/>
        <v/>
      </c>
      <c r="BE91" s="173"/>
      <c r="BF91" s="173"/>
      <c r="BG91" s="261"/>
      <c r="BH91" s="117" t="str">
        <f t="shared" si="22"/>
        <v/>
      </c>
      <c r="BI91" s="168"/>
      <c r="BJ91" s="169"/>
      <c r="BK91" s="66" t="str">
        <f t="shared" si="44"/>
        <v/>
      </c>
      <c r="BL91" s="264"/>
      <c r="BM91" s="36" t="str">
        <f t="shared" si="33"/>
        <v/>
      </c>
      <c r="BN91" s="173"/>
      <c r="BO91" s="173"/>
      <c r="BP91" s="261"/>
      <c r="BQ91" s="117" t="str">
        <f t="shared" si="24"/>
        <v/>
      </c>
      <c r="BR91" s="168"/>
      <c r="BS91" s="169"/>
      <c r="BT91" s="66" t="str">
        <f t="shared" si="45"/>
        <v/>
      </c>
      <c r="BU91" s="264"/>
      <c r="BV91" s="36" t="str">
        <f t="shared" si="34"/>
        <v/>
      </c>
      <c r="BW91" s="173"/>
      <c r="BX91" s="173"/>
      <c r="BY91" s="261"/>
      <c r="BZ91" s="117" t="str">
        <f t="shared" si="26"/>
        <v/>
      </c>
      <c r="CA91" s="106"/>
      <c r="CB91" s="176"/>
      <c r="CD91" s="62"/>
      <c r="CE91" s="67"/>
      <c r="CF91" s="64"/>
    </row>
    <row r="92" spans="1:84" ht="14.4" x14ac:dyDescent="0.2">
      <c r="A92" s="65">
        <v>81</v>
      </c>
      <c r="B92" s="163"/>
      <c r="C92" s="164"/>
      <c r="D92" s="165"/>
      <c r="E92" s="166"/>
      <c r="F92" s="167"/>
      <c r="G92" s="168"/>
      <c r="H92" s="169"/>
      <c r="I92" s="66" t="str">
        <f t="shared" si="38"/>
        <v/>
      </c>
      <c r="J92" s="264"/>
      <c r="K92" s="36" t="str">
        <f t="shared" si="27"/>
        <v/>
      </c>
      <c r="L92" s="173"/>
      <c r="M92" s="173"/>
      <c r="N92" s="261"/>
      <c r="O92" s="117" t="str">
        <f t="shared" si="12"/>
        <v/>
      </c>
      <c r="P92" s="168"/>
      <c r="Q92" s="169"/>
      <c r="R92" s="66" t="str">
        <f t="shared" si="39"/>
        <v/>
      </c>
      <c r="S92" s="264"/>
      <c r="T92" s="36" t="str">
        <f t="shared" si="28"/>
        <v/>
      </c>
      <c r="U92" s="173"/>
      <c r="V92" s="173"/>
      <c r="W92" s="261"/>
      <c r="X92" s="117" t="str">
        <f t="shared" si="14"/>
        <v/>
      </c>
      <c r="Y92" s="168"/>
      <c r="Z92" s="169"/>
      <c r="AA92" s="66" t="str">
        <f t="shared" si="40"/>
        <v/>
      </c>
      <c r="AB92" s="264"/>
      <c r="AC92" s="36" t="str">
        <f t="shared" si="29"/>
        <v/>
      </c>
      <c r="AD92" s="173"/>
      <c r="AE92" s="173"/>
      <c r="AF92" s="261"/>
      <c r="AG92" s="117" t="str">
        <f t="shared" si="16"/>
        <v/>
      </c>
      <c r="AH92" s="168"/>
      <c r="AI92" s="169"/>
      <c r="AJ92" s="66" t="str">
        <f t="shared" si="41"/>
        <v/>
      </c>
      <c r="AK92" s="264"/>
      <c r="AL92" s="36" t="str">
        <f t="shared" si="30"/>
        <v/>
      </c>
      <c r="AM92" s="173"/>
      <c r="AN92" s="173"/>
      <c r="AO92" s="261"/>
      <c r="AP92" s="117" t="str">
        <f t="shared" si="18"/>
        <v/>
      </c>
      <c r="AQ92" s="168"/>
      <c r="AR92" s="169"/>
      <c r="AS92" s="66" t="str">
        <f t="shared" si="42"/>
        <v/>
      </c>
      <c r="AT92" s="264"/>
      <c r="AU92" s="36" t="str">
        <f t="shared" si="31"/>
        <v/>
      </c>
      <c r="AV92" s="173"/>
      <c r="AW92" s="173"/>
      <c r="AX92" s="261"/>
      <c r="AY92" s="117" t="str">
        <f t="shared" si="20"/>
        <v/>
      </c>
      <c r="AZ92" s="168"/>
      <c r="BA92" s="169"/>
      <c r="BB92" s="66" t="str">
        <f t="shared" si="43"/>
        <v/>
      </c>
      <c r="BC92" s="264"/>
      <c r="BD92" s="36" t="str">
        <f t="shared" si="32"/>
        <v/>
      </c>
      <c r="BE92" s="173"/>
      <c r="BF92" s="173"/>
      <c r="BG92" s="261"/>
      <c r="BH92" s="117" t="str">
        <f t="shared" si="22"/>
        <v/>
      </c>
      <c r="BI92" s="168"/>
      <c r="BJ92" s="169"/>
      <c r="BK92" s="66" t="str">
        <f t="shared" si="44"/>
        <v/>
      </c>
      <c r="BL92" s="264"/>
      <c r="BM92" s="36" t="str">
        <f t="shared" si="33"/>
        <v/>
      </c>
      <c r="BN92" s="173"/>
      <c r="BO92" s="173"/>
      <c r="BP92" s="261"/>
      <c r="BQ92" s="117" t="str">
        <f t="shared" si="24"/>
        <v/>
      </c>
      <c r="BR92" s="168"/>
      <c r="BS92" s="169"/>
      <c r="BT92" s="66" t="str">
        <f t="shared" si="45"/>
        <v/>
      </c>
      <c r="BU92" s="264"/>
      <c r="BV92" s="36" t="str">
        <f t="shared" si="34"/>
        <v/>
      </c>
      <c r="BW92" s="173"/>
      <c r="BX92" s="173"/>
      <c r="BY92" s="261"/>
      <c r="BZ92" s="117" t="str">
        <f t="shared" si="26"/>
        <v/>
      </c>
      <c r="CA92" s="106"/>
      <c r="CB92" s="176"/>
      <c r="CD92" s="62"/>
      <c r="CE92" s="67"/>
      <c r="CF92" s="64"/>
    </row>
    <row r="93" spans="1:84" ht="14.4" x14ac:dyDescent="0.2">
      <c r="A93" s="65">
        <v>82</v>
      </c>
      <c r="B93" s="163"/>
      <c r="C93" s="164"/>
      <c r="D93" s="165"/>
      <c r="E93" s="166"/>
      <c r="F93" s="167"/>
      <c r="G93" s="168"/>
      <c r="H93" s="169"/>
      <c r="I93" s="66" t="str">
        <f t="shared" si="38"/>
        <v/>
      </c>
      <c r="J93" s="264"/>
      <c r="K93" s="36" t="str">
        <f t="shared" si="27"/>
        <v/>
      </c>
      <c r="L93" s="173"/>
      <c r="M93" s="173"/>
      <c r="N93" s="261"/>
      <c r="O93" s="117" t="str">
        <f t="shared" si="12"/>
        <v/>
      </c>
      <c r="P93" s="168"/>
      <c r="Q93" s="169"/>
      <c r="R93" s="66" t="str">
        <f t="shared" si="39"/>
        <v/>
      </c>
      <c r="S93" s="264"/>
      <c r="T93" s="36" t="str">
        <f t="shared" si="28"/>
        <v/>
      </c>
      <c r="U93" s="173"/>
      <c r="V93" s="173"/>
      <c r="W93" s="261"/>
      <c r="X93" s="117" t="str">
        <f t="shared" si="14"/>
        <v/>
      </c>
      <c r="Y93" s="168"/>
      <c r="Z93" s="169"/>
      <c r="AA93" s="66" t="str">
        <f t="shared" si="40"/>
        <v/>
      </c>
      <c r="AB93" s="264"/>
      <c r="AC93" s="36" t="str">
        <f t="shared" si="29"/>
        <v/>
      </c>
      <c r="AD93" s="173"/>
      <c r="AE93" s="173"/>
      <c r="AF93" s="261"/>
      <c r="AG93" s="117" t="str">
        <f t="shared" si="16"/>
        <v/>
      </c>
      <c r="AH93" s="168"/>
      <c r="AI93" s="169"/>
      <c r="AJ93" s="66" t="str">
        <f t="shared" si="41"/>
        <v/>
      </c>
      <c r="AK93" s="264"/>
      <c r="AL93" s="36" t="str">
        <f t="shared" si="30"/>
        <v/>
      </c>
      <c r="AM93" s="173"/>
      <c r="AN93" s="173"/>
      <c r="AO93" s="261"/>
      <c r="AP93" s="117" t="str">
        <f t="shared" si="18"/>
        <v/>
      </c>
      <c r="AQ93" s="168"/>
      <c r="AR93" s="169"/>
      <c r="AS93" s="66" t="str">
        <f t="shared" si="42"/>
        <v/>
      </c>
      <c r="AT93" s="264"/>
      <c r="AU93" s="36" t="str">
        <f t="shared" si="31"/>
        <v/>
      </c>
      <c r="AV93" s="173"/>
      <c r="AW93" s="173"/>
      <c r="AX93" s="261"/>
      <c r="AY93" s="117" t="str">
        <f t="shared" si="20"/>
        <v/>
      </c>
      <c r="AZ93" s="168"/>
      <c r="BA93" s="169"/>
      <c r="BB93" s="66" t="str">
        <f t="shared" si="43"/>
        <v/>
      </c>
      <c r="BC93" s="264"/>
      <c r="BD93" s="36" t="str">
        <f t="shared" si="32"/>
        <v/>
      </c>
      <c r="BE93" s="173"/>
      <c r="BF93" s="173"/>
      <c r="BG93" s="261"/>
      <c r="BH93" s="117" t="str">
        <f t="shared" si="22"/>
        <v/>
      </c>
      <c r="BI93" s="168"/>
      <c r="BJ93" s="169"/>
      <c r="BK93" s="66" t="str">
        <f t="shared" si="44"/>
        <v/>
      </c>
      <c r="BL93" s="264"/>
      <c r="BM93" s="36" t="str">
        <f t="shared" si="33"/>
        <v/>
      </c>
      <c r="BN93" s="173"/>
      <c r="BO93" s="173"/>
      <c r="BP93" s="261"/>
      <c r="BQ93" s="117" t="str">
        <f t="shared" si="24"/>
        <v/>
      </c>
      <c r="BR93" s="168"/>
      <c r="BS93" s="169"/>
      <c r="BT93" s="66" t="str">
        <f t="shared" si="45"/>
        <v/>
      </c>
      <c r="BU93" s="264"/>
      <c r="BV93" s="36" t="str">
        <f t="shared" si="34"/>
        <v/>
      </c>
      <c r="BW93" s="173"/>
      <c r="BX93" s="173"/>
      <c r="BY93" s="261"/>
      <c r="BZ93" s="117" t="str">
        <f t="shared" si="26"/>
        <v/>
      </c>
      <c r="CA93" s="106"/>
      <c r="CB93" s="176"/>
      <c r="CD93" s="62"/>
      <c r="CE93" s="67"/>
      <c r="CF93" s="64"/>
    </row>
    <row r="94" spans="1:84" ht="14.4" x14ac:dyDescent="0.2">
      <c r="A94" s="65">
        <v>83</v>
      </c>
      <c r="B94" s="163"/>
      <c r="C94" s="164"/>
      <c r="D94" s="165"/>
      <c r="E94" s="166"/>
      <c r="F94" s="167"/>
      <c r="G94" s="168"/>
      <c r="H94" s="169"/>
      <c r="I94" s="66" t="str">
        <f t="shared" si="38"/>
        <v/>
      </c>
      <c r="J94" s="264"/>
      <c r="K94" s="36" t="str">
        <f t="shared" si="27"/>
        <v/>
      </c>
      <c r="L94" s="173"/>
      <c r="M94" s="173"/>
      <c r="N94" s="261"/>
      <c r="O94" s="117" t="str">
        <f t="shared" si="12"/>
        <v/>
      </c>
      <c r="P94" s="168"/>
      <c r="Q94" s="169"/>
      <c r="R94" s="66" t="str">
        <f t="shared" si="39"/>
        <v/>
      </c>
      <c r="S94" s="264"/>
      <c r="T94" s="36" t="str">
        <f t="shared" si="28"/>
        <v/>
      </c>
      <c r="U94" s="173"/>
      <c r="V94" s="173"/>
      <c r="W94" s="261"/>
      <c r="X94" s="117" t="str">
        <f t="shared" si="14"/>
        <v/>
      </c>
      <c r="Y94" s="168"/>
      <c r="Z94" s="169"/>
      <c r="AA94" s="66" t="str">
        <f t="shared" si="40"/>
        <v/>
      </c>
      <c r="AB94" s="264"/>
      <c r="AC94" s="36" t="str">
        <f t="shared" si="29"/>
        <v/>
      </c>
      <c r="AD94" s="173"/>
      <c r="AE94" s="173"/>
      <c r="AF94" s="261"/>
      <c r="AG94" s="117" t="str">
        <f t="shared" si="16"/>
        <v/>
      </c>
      <c r="AH94" s="168"/>
      <c r="AI94" s="169"/>
      <c r="AJ94" s="66" t="str">
        <f t="shared" si="41"/>
        <v/>
      </c>
      <c r="AK94" s="264"/>
      <c r="AL94" s="36" t="str">
        <f t="shared" si="30"/>
        <v/>
      </c>
      <c r="AM94" s="173"/>
      <c r="AN94" s="173"/>
      <c r="AO94" s="261"/>
      <c r="AP94" s="117" t="str">
        <f t="shared" si="18"/>
        <v/>
      </c>
      <c r="AQ94" s="168"/>
      <c r="AR94" s="169"/>
      <c r="AS94" s="66" t="str">
        <f t="shared" si="42"/>
        <v/>
      </c>
      <c r="AT94" s="264"/>
      <c r="AU94" s="36" t="str">
        <f t="shared" si="31"/>
        <v/>
      </c>
      <c r="AV94" s="173"/>
      <c r="AW94" s="173"/>
      <c r="AX94" s="261"/>
      <c r="AY94" s="117" t="str">
        <f t="shared" si="20"/>
        <v/>
      </c>
      <c r="AZ94" s="168"/>
      <c r="BA94" s="169"/>
      <c r="BB94" s="66" t="str">
        <f t="shared" si="43"/>
        <v/>
      </c>
      <c r="BC94" s="264"/>
      <c r="BD94" s="36" t="str">
        <f t="shared" si="32"/>
        <v/>
      </c>
      <c r="BE94" s="173"/>
      <c r="BF94" s="173"/>
      <c r="BG94" s="261"/>
      <c r="BH94" s="117" t="str">
        <f t="shared" si="22"/>
        <v/>
      </c>
      <c r="BI94" s="168"/>
      <c r="BJ94" s="169"/>
      <c r="BK94" s="66" t="str">
        <f t="shared" si="44"/>
        <v/>
      </c>
      <c r="BL94" s="264"/>
      <c r="BM94" s="36" t="str">
        <f t="shared" si="33"/>
        <v/>
      </c>
      <c r="BN94" s="173"/>
      <c r="BO94" s="173"/>
      <c r="BP94" s="261"/>
      <c r="BQ94" s="117" t="str">
        <f t="shared" si="24"/>
        <v/>
      </c>
      <c r="BR94" s="168"/>
      <c r="BS94" s="169"/>
      <c r="BT94" s="66" t="str">
        <f t="shared" si="45"/>
        <v/>
      </c>
      <c r="BU94" s="264"/>
      <c r="BV94" s="36" t="str">
        <f t="shared" si="34"/>
        <v/>
      </c>
      <c r="BW94" s="173"/>
      <c r="BX94" s="173"/>
      <c r="BY94" s="261"/>
      <c r="BZ94" s="117" t="str">
        <f t="shared" si="26"/>
        <v/>
      </c>
      <c r="CA94" s="106"/>
      <c r="CB94" s="176"/>
      <c r="CD94" s="62"/>
      <c r="CE94" s="67"/>
      <c r="CF94" s="64"/>
    </row>
    <row r="95" spans="1:84" ht="14.4" x14ac:dyDescent="0.2">
      <c r="A95" s="65">
        <v>84</v>
      </c>
      <c r="B95" s="163"/>
      <c r="C95" s="164"/>
      <c r="D95" s="165"/>
      <c r="E95" s="166"/>
      <c r="F95" s="167"/>
      <c r="G95" s="168"/>
      <c r="H95" s="169"/>
      <c r="I95" s="66" t="str">
        <f t="shared" si="38"/>
        <v/>
      </c>
      <c r="J95" s="264"/>
      <c r="K95" s="36" t="str">
        <f t="shared" si="27"/>
        <v/>
      </c>
      <c r="L95" s="173"/>
      <c r="M95" s="173"/>
      <c r="N95" s="261"/>
      <c r="O95" s="117" t="str">
        <f t="shared" si="12"/>
        <v/>
      </c>
      <c r="P95" s="168"/>
      <c r="Q95" s="169"/>
      <c r="R95" s="66" t="str">
        <f t="shared" si="39"/>
        <v/>
      </c>
      <c r="S95" s="264"/>
      <c r="T95" s="36" t="str">
        <f t="shared" si="28"/>
        <v/>
      </c>
      <c r="U95" s="173"/>
      <c r="V95" s="173"/>
      <c r="W95" s="261"/>
      <c r="X95" s="117" t="str">
        <f t="shared" si="14"/>
        <v/>
      </c>
      <c r="Y95" s="168"/>
      <c r="Z95" s="169"/>
      <c r="AA95" s="66" t="str">
        <f t="shared" si="40"/>
        <v/>
      </c>
      <c r="AB95" s="264"/>
      <c r="AC95" s="36" t="str">
        <f t="shared" si="29"/>
        <v/>
      </c>
      <c r="AD95" s="173"/>
      <c r="AE95" s="173"/>
      <c r="AF95" s="261"/>
      <c r="AG95" s="117" t="str">
        <f t="shared" si="16"/>
        <v/>
      </c>
      <c r="AH95" s="168"/>
      <c r="AI95" s="169"/>
      <c r="AJ95" s="66" t="str">
        <f t="shared" si="41"/>
        <v/>
      </c>
      <c r="AK95" s="264"/>
      <c r="AL95" s="36" t="str">
        <f t="shared" si="30"/>
        <v/>
      </c>
      <c r="AM95" s="173"/>
      <c r="AN95" s="173"/>
      <c r="AO95" s="261"/>
      <c r="AP95" s="117" t="str">
        <f t="shared" si="18"/>
        <v/>
      </c>
      <c r="AQ95" s="168"/>
      <c r="AR95" s="169"/>
      <c r="AS95" s="66" t="str">
        <f t="shared" si="42"/>
        <v/>
      </c>
      <c r="AT95" s="264"/>
      <c r="AU95" s="36" t="str">
        <f t="shared" si="31"/>
        <v/>
      </c>
      <c r="AV95" s="173"/>
      <c r="AW95" s="173"/>
      <c r="AX95" s="261"/>
      <c r="AY95" s="117" t="str">
        <f t="shared" si="20"/>
        <v/>
      </c>
      <c r="AZ95" s="168"/>
      <c r="BA95" s="169"/>
      <c r="BB95" s="66" t="str">
        <f t="shared" si="43"/>
        <v/>
      </c>
      <c r="BC95" s="264"/>
      <c r="BD95" s="36" t="str">
        <f t="shared" si="32"/>
        <v/>
      </c>
      <c r="BE95" s="173"/>
      <c r="BF95" s="173"/>
      <c r="BG95" s="261"/>
      <c r="BH95" s="117" t="str">
        <f t="shared" si="22"/>
        <v/>
      </c>
      <c r="BI95" s="168"/>
      <c r="BJ95" s="169"/>
      <c r="BK95" s="66" t="str">
        <f t="shared" si="44"/>
        <v/>
      </c>
      <c r="BL95" s="264"/>
      <c r="BM95" s="36" t="str">
        <f t="shared" si="33"/>
        <v/>
      </c>
      <c r="BN95" s="173"/>
      <c r="BO95" s="173"/>
      <c r="BP95" s="261"/>
      <c r="BQ95" s="117" t="str">
        <f t="shared" si="24"/>
        <v/>
      </c>
      <c r="BR95" s="168"/>
      <c r="BS95" s="169"/>
      <c r="BT95" s="66" t="str">
        <f t="shared" si="45"/>
        <v/>
      </c>
      <c r="BU95" s="264"/>
      <c r="BV95" s="36" t="str">
        <f t="shared" si="34"/>
        <v/>
      </c>
      <c r="BW95" s="173"/>
      <c r="BX95" s="173"/>
      <c r="BY95" s="261"/>
      <c r="BZ95" s="117" t="str">
        <f t="shared" si="26"/>
        <v/>
      </c>
      <c r="CA95" s="106"/>
      <c r="CB95" s="176"/>
      <c r="CD95" s="62"/>
      <c r="CE95" s="67"/>
      <c r="CF95" s="64"/>
    </row>
    <row r="96" spans="1:84" ht="14.4" x14ac:dyDescent="0.2">
      <c r="A96" s="65">
        <v>85</v>
      </c>
      <c r="B96" s="163"/>
      <c r="C96" s="164"/>
      <c r="D96" s="165"/>
      <c r="E96" s="166"/>
      <c r="F96" s="167"/>
      <c r="G96" s="168"/>
      <c r="H96" s="169"/>
      <c r="I96" s="66" t="str">
        <f t="shared" si="38"/>
        <v/>
      </c>
      <c r="J96" s="264"/>
      <c r="K96" s="36" t="str">
        <f t="shared" si="27"/>
        <v/>
      </c>
      <c r="L96" s="173"/>
      <c r="M96" s="173"/>
      <c r="N96" s="261"/>
      <c r="O96" s="117" t="str">
        <f t="shared" si="12"/>
        <v/>
      </c>
      <c r="P96" s="168"/>
      <c r="Q96" s="169"/>
      <c r="R96" s="66" t="str">
        <f t="shared" si="39"/>
        <v/>
      </c>
      <c r="S96" s="264"/>
      <c r="T96" s="36" t="str">
        <f t="shared" si="28"/>
        <v/>
      </c>
      <c r="U96" s="173"/>
      <c r="V96" s="173"/>
      <c r="W96" s="261"/>
      <c r="X96" s="117" t="str">
        <f t="shared" si="14"/>
        <v/>
      </c>
      <c r="Y96" s="168"/>
      <c r="Z96" s="169"/>
      <c r="AA96" s="66" t="str">
        <f t="shared" si="40"/>
        <v/>
      </c>
      <c r="AB96" s="264"/>
      <c r="AC96" s="36" t="str">
        <f t="shared" si="29"/>
        <v/>
      </c>
      <c r="AD96" s="173"/>
      <c r="AE96" s="173"/>
      <c r="AF96" s="261"/>
      <c r="AG96" s="117" t="str">
        <f t="shared" si="16"/>
        <v/>
      </c>
      <c r="AH96" s="168"/>
      <c r="AI96" s="169"/>
      <c r="AJ96" s="66" t="str">
        <f t="shared" si="41"/>
        <v/>
      </c>
      <c r="AK96" s="264"/>
      <c r="AL96" s="36" t="str">
        <f t="shared" si="30"/>
        <v/>
      </c>
      <c r="AM96" s="173"/>
      <c r="AN96" s="173"/>
      <c r="AO96" s="261"/>
      <c r="AP96" s="117" t="str">
        <f t="shared" si="18"/>
        <v/>
      </c>
      <c r="AQ96" s="168"/>
      <c r="AR96" s="169"/>
      <c r="AS96" s="66" t="str">
        <f t="shared" si="42"/>
        <v/>
      </c>
      <c r="AT96" s="264"/>
      <c r="AU96" s="36" t="str">
        <f t="shared" si="31"/>
        <v/>
      </c>
      <c r="AV96" s="173"/>
      <c r="AW96" s="173"/>
      <c r="AX96" s="261"/>
      <c r="AY96" s="117" t="str">
        <f t="shared" si="20"/>
        <v/>
      </c>
      <c r="AZ96" s="168"/>
      <c r="BA96" s="169"/>
      <c r="BB96" s="66" t="str">
        <f t="shared" si="43"/>
        <v/>
      </c>
      <c r="BC96" s="264"/>
      <c r="BD96" s="36" t="str">
        <f t="shared" si="32"/>
        <v/>
      </c>
      <c r="BE96" s="173"/>
      <c r="BF96" s="173"/>
      <c r="BG96" s="261"/>
      <c r="BH96" s="117" t="str">
        <f t="shared" si="22"/>
        <v/>
      </c>
      <c r="BI96" s="168"/>
      <c r="BJ96" s="169"/>
      <c r="BK96" s="66" t="str">
        <f t="shared" si="44"/>
        <v/>
      </c>
      <c r="BL96" s="264"/>
      <c r="BM96" s="36" t="str">
        <f t="shared" si="33"/>
        <v/>
      </c>
      <c r="BN96" s="173"/>
      <c r="BO96" s="173"/>
      <c r="BP96" s="261"/>
      <c r="BQ96" s="117" t="str">
        <f t="shared" si="24"/>
        <v/>
      </c>
      <c r="BR96" s="168"/>
      <c r="BS96" s="169"/>
      <c r="BT96" s="66" t="str">
        <f t="shared" si="45"/>
        <v/>
      </c>
      <c r="BU96" s="264"/>
      <c r="BV96" s="36" t="str">
        <f t="shared" si="34"/>
        <v/>
      </c>
      <c r="BW96" s="173"/>
      <c r="BX96" s="173"/>
      <c r="BY96" s="261"/>
      <c r="BZ96" s="117" t="str">
        <f t="shared" si="26"/>
        <v/>
      </c>
      <c r="CA96" s="106"/>
      <c r="CB96" s="176"/>
      <c r="CD96" s="62"/>
      <c r="CE96" s="67"/>
      <c r="CF96" s="64"/>
    </row>
    <row r="97" spans="1:84" ht="14.4" x14ac:dyDescent="0.2">
      <c r="A97" s="65">
        <v>86</v>
      </c>
      <c r="B97" s="163"/>
      <c r="C97" s="164"/>
      <c r="D97" s="165"/>
      <c r="E97" s="166"/>
      <c r="F97" s="167"/>
      <c r="G97" s="168"/>
      <c r="H97" s="169"/>
      <c r="I97" s="66" t="str">
        <f t="shared" si="38"/>
        <v/>
      </c>
      <c r="J97" s="264"/>
      <c r="K97" s="36" t="str">
        <f t="shared" si="27"/>
        <v/>
      </c>
      <c r="L97" s="173"/>
      <c r="M97" s="173"/>
      <c r="N97" s="261"/>
      <c r="O97" s="117" t="str">
        <f t="shared" si="12"/>
        <v/>
      </c>
      <c r="P97" s="168"/>
      <c r="Q97" s="169"/>
      <c r="R97" s="66" t="str">
        <f t="shared" si="39"/>
        <v/>
      </c>
      <c r="S97" s="264"/>
      <c r="T97" s="36" t="str">
        <f t="shared" si="28"/>
        <v/>
      </c>
      <c r="U97" s="173"/>
      <c r="V97" s="173"/>
      <c r="W97" s="261"/>
      <c r="X97" s="117" t="str">
        <f t="shared" si="14"/>
        <v/>
      </c>
      <c r="Y97" s="168"/>
      <c r="Z97" s="169"/>
      <c r="AA97" s="66" t="str">
        <f t="shared" si="40"/>
        <v/>
      </c>
      <c r="AB97" s="264"/>
      <c r="AC97" s="36" t="str">
        <f t="shared" si="29"/>
        <v/>
      </c>
      <c r="AD97" s="173"/>
      <c r="AE97" s="173"/>
      <c r="AF97" s="261"/>
      <c r="AG97" s="117" t="str">
        <f t="shared" si="16"/>
        <v/>
      </c>
      <c r="AH97" s="168"/>
      <c r="AI97" s="169"/>
      <c r="AJ97" s="66" t="str">
        <f t="shared" si="41"/>
        <v/>
      </c>
      <c r="AK97" s="264"/>
      <c r="AL97" s="36" t="str">
        <f t="shared" si="30"/>
        <v/>
      </c>
      <c r="AM97" s="173"/>
      <c r="AN97" s="173"/>
      <c r="AO97" s="261"/>
      <c r="AP97" s="117" t="str">
        <f t="shared" si="18"/>
        <v/>
      </c>
      <c r="AQ97" s="168"/>
      <c r="AR97" s="169"/>
      <c r="AS97" s="66" t="str">
        <f t="shared" si="42"/>
        <v/>
      </c>
      <c r="AT97" s="264"/>
      <c r="AU97" s="36" t="str">
        <f t="shared" si="31"/>
        <v/>
      </c>
      <c r="AV97" s="173"/>
      <c r="AW97" s="173"/>
      <c r="AX97" s="261"/>
      <c r="AY97" s="117" t="str">
        <f t="shared" si="20"/>
        <v/>
      </c>
      <c r="AZ97" s="168"/>
      <c r="BA97" s="169"/>
      <c r="BB97" s="66" t="str">
        <f t="shared" si="43"/>
        <v/>
      </c>
      <c r="BC97" s="264"/>
      <c r="BD97" s="36" t="str">
        <f t="shared" si="32"/>
        <v/>
      </c>
      <c r="BE97" s="173"/>
      <c r="BF97" s="173"/>
      <c r="BG97" s="261"/>
      <c r="BH97" s="117" t="str">
        <f t="shared" si="22"/>
        <v/>
      </c>
      <c r="BI97" s="168"/>
      <c r="BJ97" s="169"/>
      <c r="BK97" s="66" t="str">
        <f t="shared" si="44"/>
        <v/>
      </c>
      <c r="BL97" s="264"/>
      <c r="BM97" s="36" t="str">
        <f t="shared" si="33"/>
        <v/>
      </c>
      <c r="BN97" s="173"/>
      <c r="BO97" s="173"/>
      <c r="BP97" s="261"/>
      <c r="BQ97" s="117" t="str">
        <f t="shared" si="24"/>
        <v/>
      </c>
      <c r="BR97" s="168"/>
      <c r="BS97" s="169"/>
      <c r="BT97" s="66" t="str">
        <f t="shared" si="45"/>
        <v/>
      </c>
      <c r="BU97" s="264"/>
      <c r="BV97" s="36" t="str">
        <f t="shared" si="34"/>
        <v/>
      </c>
      <c r="BW97" s="173"/>
      <c r="BX97" s="173"/>
      <c r="BY97" s="261"/>
      <c r="BZ97" s="117" t="str">
        <f t="shared" si="26"/>
        <v/>
      </c>
      <c r="CA97" s="106"/>
      <c r="CB97" s="176"/>
      <c r="CD97" s="62"/>
      <c r="CE97" s="67"/>
      <c r="CF97" s="64"/>
    </row>
    <row r="98" spans="1:84" ht="14.4" x14ac:dyDescent="0.2">
      <c r="A98" s="65">
        <v>87</v>
      </c>
      <c r="B98" s="163"/>
      <c r="C98" s="164"/>
      <c r="D98" s="165"/>
      <c r="E98" s="166"/>
      <c r="F98" s="167"/>
      <c r="G98" s="168"/>
      <c r="H98" s="169"/>
      <c r="I98" s="66" t="str">
        <f t="shared" si="38"/>
        <v/>
      </c>
      <c r="J98" s="264"/>
      <c r="K98" s="36" t="str">
        <f t="shared" si="27"/>
        <v/>
      </c>
      <c r="L98" s="173"/>
      <c r="M98" s="173"/>
      <c r="N98" s="261"/>
      <c r="O98" s="117" t="str">
        <f t="shared" si="12"/>
        <v/>
      </c>
      <c r="P98" s="168"/>
      <c r="Q98" s="169"/>
      <c r="R98" s="66" t="str">
        <f t="shared" si="39"/>
        <v/>
      </c>
      <c r="S98" s="264"/>
      <c r="T98" s="36" t="str">
        <f t="shared" si="28"/>
        <v/>
      </c>
      <c r="U98" s="173"/>
      <c r="V98" s="173"/>
      <c r="W98" s="261"/>
      <c r="X98" s="117" t="str">
        <f t="shared" si="14"/>
        <v/>
      </c>
      <c r="Y98" s="168"/>
      <c r="Z98" s="169"/>
      <c r="AA98" s="66" t="str">
        <f t="shared" si="40"/>
        <v/>
      </c>
      <c r="AB98" s="264"/>
      <c r="AC98" s="36" t="str">
        <f t="shared" si="29"/>
        <v/>
      </c>
      <c r="AD98" s="173"/>
      <c r="AE98" s="173"/>
      <c r="AF98" s="261"/>
      <c r="AG98" s="117" t="str">
        <f t="shared" si="16"/>
        <v/>
      </c>
      <c r="AH98" s="168"/>
      <c r="AI98" s="169"/>
      <c r="AJ98" s="66" t="str">
        <f t="shared" si="41"/>
        <v/>
      </c>
      <c r="AK98" s="264"/>
      <c r="AL98" s="36" t="str">
        <f t="shared" si="30"/>
        <v/>
      </c>
      <c r="AM98" s="173"/>
      <c r="AN98" s="173"/>
      <c r="AO98" s="261"/>
      <c r="AP98" s="117" t="str">
        <f t="shared" si="18"/>
        <v/>
      </c>
      <c r="AQ98" s="168"/>
      <c r="AR98" s="169"/>
      <c r="AS98" s="66" t="str">
        <f t="shared" si="42"/>
        <v/>
      </c>
      <c r="AT98" s="264"/>
      <c r="AU98" s="36" t="str">
        <f t="shared" si="31"/>
        <v/>
      </c>
      <c r="AV98" s="173"/>
      <c r="AW98" s="173"/>
      <c r="AX98" s="261"/>
      <c r="AY98" s="117" t="str">
        <f t="shared" si="20"/>
        <v/>
      </c>
      <c r="AZ98" s="168"/>
      <c r="BA98" s="169"/>
      <c r="BB98" s="66" t="str">
        <f t="shared" si="43"/>
        <v/>
      </c>
      <c r="BC98" s="264"/>
      <c r="BD98" s="36" t="str">
        <f t="shared" si="32"/>
        <v/>
      </c>
      <c r="BE98" s="173"/>
      <c r="BF98" s="173"/>
      <c r="BG98" s="261"/>
      <c r="BH98" s="117" t="str">
        <f t="shared" si="22"/>
        <v/>
      </c>
      <c r="BI98" s="168"/>
      <c r="BJ98" s="169"/>
      <c r="BK98" s="66" t="str">
        <f t="shared" si="44"/>
        <v/>
      </c>
      <c r="BL98" s="264"/>
      <c r="BM98" s="36" t="str">
        <f t="shared" si="33"/>
        <v/>
      </c>
      <c r="BN98" s="173"/>
      <c r="BO98" s="173"/>
      <c r="BP98" s="261"/>
      <c r="BQ98" s="117" t="str">
        <f t="shared" si="24"/>
        <v/>
      </c>
      <c r="BR98" s="168"/>
      <c r="BS98" s="169"/>
      <c r="BT98" s="66" t="str">
        <f t="shared" si="45"/>
        <v/>
      </c>
      <c r="BU98" s="264"/>
      <c r="BV98" s="36" t="str">
        <f t="shared" si="34"/>
        <v/>
      </c>
      <c r="BW98" s="173"/>
      <c r="BX98" s="173"/>
      <c r="BY98" s="261"/>
      <c r="BZ98" s="117" t="str">
        <f t="shared" si="26"/>
        <v/>
      </c>
      <c r="CA98" s="106"/>
      <c r="CB98" s="176"/>
      <c r="CD98" s="62"/>
      <c r="CE98" s="67"/>
      <c r="CF98" s="64"/>
    </row>
    <row r="99" spans="1:84" ht="14.4" x14ac:dyDescent="0.2">
      <c r="A99" s="65">
        <v>88</v>
      </c>
      <c r="B99" s="163"/>
      <c r="C99" s="164"/>
      <c r="D99" s="165"/>
      <c r="E99" s="166"/>
      <c r="F99" s="167"/>
      <c r="G99" s="168"/>
      <c r="H99" s="169"/>
      <c r="I99" s="66" t="str">
        <f t="shared" si="38"/>
        <v/>
      </c>
      <c r="J99" s="264"/>
      <c r="K99" s="36" t="str">
        <f t="shared" si="27"/>
        <v/>
      </c>
      <c r="L99" s="173"/>
      <c r="M99" s="173"/>
      <c r="N99" s="261"/>
      <c r="O99" s="117" t="str">
        <f t="shared" si="12"/>
        <v/>
      </c>
      <c r="P99" s="168"/>
      <c r="Q99" s="169"/>
      <c r="R99" s="66" t="str">
        <f t="shared" si="39"/>
        <v/>
      </c>
      <c r="S99" s="264"/>
      <c r="T99" s="36" t="str">
        <f t="shared" si="28"/>
        <v/>
      </c>
      <c r="U99" s="173"/>
      <c r="V99" s="173"/>
      <c r="W99" s="261"/>
      <c r="X99" s="117" t="str">
        <f t="shared" si="14"/>
        <v/>
      </c>
      <c r="Y99" s="168"/>
      <c r="Z99" s="169"/>
      <c r="AA99" s="66" t="str">
        <f t="shared" si="40"/>
        <v/>
      </c>
      <c r="AB99" s="264"/>
      <c r="AC99" s="36" t="str">
        <f t="shared" si="29"/>
        <v/>
      </c>
      <c r="AD99" s="173"/>
      <c r="AE99" s="173"/>
      <c r="AF99" s="261"/>
      <c r="AG99" s="117" t="str">
        <f t="shared" si="16"/>
        <v/>
      </c>
      <c r="AH99" s="168"/>
      <c r="AI99" s="169"/>
      <c r="AJ99" s="66" t="str">
        <f t="shared" si="41"/>
        <v/>
      </c>
      <c r="AK99" s="264"/>
      <c r="AL99" s="36" t="str">
        <f t="shared" si="30"/>
        <v/>
      </c>
      <c r="AM99" s="173"/>
      <c r="AN99" s="173"/>
      <c r="AO99" s="261"/>
      <c r="AP99" s="117" t="str">
        <f t="shared" si="18"/>
        <v/>
      </c>
      <c r="AQ99" s="168"/>
      <c r="AR99" s="169"/>
      <c r="AS99" s="66" t="str">
        <f t="shared" si="42"/>
        <v/>
      </c>
      <c r="AT99" s="264"/>
      <c r="AU99" s="36" t="str">
        <f t="shared" si="31"/>
        <v/>
      </c>
      <c r="AV99" s="173"/>
      <c r="AW99" s="173"/>
      <c r="AX99" s="261"/>
      <c r="AY99" s="117" t="str">
        <f t="shared" si="20"/>
        <v/>
      </c>
      <c r="AZ99" s="168"/>
      <c r="BA99" s="169"/>
      <c r="BB99" s="66" t="str">
        <f t="shared" si="43"/>
        <v/>
      </c>
      <c r="BC99" s="264"/>
      <c r="BD99" s="36" t="str">
        <f t="shared" si="32"/>
        <v/>
      </c>
      <c r="BE99" s="173"/>
      <c r="BF99" s="173"/>
      <c r="BG99" s="261"/>
      <c r="BH99" s="117" t="str">
        <f t="shared" si="22"/>
        <v/>
      </c>
      <c r="BI99" s="168"/>
      <c r="BJ99" s="169"/>
      <c r="BK99" s="66" t="str">
        <f t="shared" si="44"/>
        <v/>
      </c>
      <c r="BL99" s="264"/>
      <c r="BM99" s="36" t="str">
        <f t="shared" si="33"/>
        <v/>
      </c>
      <c r="BN99" s="173"/>
      <c r="BO99" s="173"/>
      <c r="BP99" s="261"/>
      <c r="BQ99" s="117" t="str">
        <f t="shared" si="24"/>
        <v/>
      </c>
      <c r="BR99" s="168"/>
      <c r="BS99" s="169"/>
      <c r="BT99" s="66" t="str">
        <f t="shared" si="45"/>
        <v/>
      </c>
      <c r="BU99" s="264"/>
      <c r="BV99" s="36" t="str">
        <f t="shared" si="34"/>
        <v/>
      </c>
      <c r="BW99" s="173"/>
      <c r="BX99" s="173"/>
      <c r="BY99" s="261"/>
      <c r="BZ99" s="117" t="str">
        <f t="shared" si="26"/>
        <v/>
      </c>
      <c r="CA99" s="106"/>
      <c r="CB99" s="176"/>
      <c r="CD99" s="62"/>
      <c r="CE99" s="67"/>
      <c r="CF99" s="64"/>
    </row>
    <row r="100" spans="1:84" ht="14.4" x14ac:dyDescent="0.2">
      <c r="A100" s="65">
        <v>89</v>
      </c>
      <c r="B100" s="163"/>
      <c r="C100" s="164"/>
      <c r="D100" s="165"/>
      <c r="E100" s="166"/>
      <c r="F100" s="167"/>
      <c r="G100" s="168"/>
      <c r="H100" s="169"/>
      <c r="I100" s="66" t="str">
        <f t="shared" si="38"/>
        <v/>
      </c>
      <c r="J100" s="264"/>
      <c r="K100" s="36" t="str">
        <f t="shared" si="27"/>
        <v/>
      </c>
      <c r="L100" s="173"/>
      <c r="M100" s="173"/>
      <c r="N100" s="261"/>
      <c r="O100" s="117" t="str">
        <f t="shared" si="12"/>
        <v/>
      </c>
      <c r="P100" s="168"/>
      <c r="Q100" s="169"/>
      <c r="R100" s="66" t="str">
        <f t="shared" si="39"/>
        <v/>
      </c>
      <c r="S100" s="264"/>
      <c r="T100" s="36" t="str">
        <f t="shared" si="28"/>
        <v/>
      </c>
      <c r="U100" s="173"/>
      <c r="V100" s="173"/>
      <c r="W100" s="261"/>
      <c r="X100" s="117" t="str">
        <f t="shared" si="14"/>
        <v/>
      </c>
      <c r="Y100" s="168"/>
      <c r="Z100" s="169"/>
      <c r="AA100" s="66" t="str">
        <f t="shared" si="40"/>
        <v/>
      </c>
      <c r="AB100" s="264"/>
      <c r="AC100" s="36" t="str">
        <f t="shared" si="29"/>
        <v/>
      </c>
      <c r="AD100" s="173"/>
      <c r="AE100" s="173"/>
      <c r="AF100" s="261"/>
      <c r="AG100" s="117" t="str">
        <f t="shared" si="16"/>
        <v/>
      </c>
      <c r="AH100" s="168"/>
      <c r="AI100" s="169"/>
      <c r="AJ100" s="66" t="str">
        <f t="shared" si="41"/>
        <v/>
      </c>
      <c r="AK100" s="264"/>
      <c r="AL100" s="36" t="str">
        <f t="shared" si="30"/>
        <v/>
      </c>
      <c r="AM100" s="173"/>
      <c r="AN100" s="173"/>
      <c r="AO100" s="261"/>
      <c r="AP100" s="117" t="str">
        <f t="shared" si="18"/>
        <v/>
      </c>
      <c r="AQ100" s="168"/>
      <c r="AR100" s="169"/>
      <c r="AS100" s="66" t="str">
        <f t="shared" si="42"/>
        <v/>
      </c>
      <c r="AT100" s="264"/>
      <c r="AU100" s="36" t="str">
        <f t="shared" si="31"/>
        <v/>
      </c>
      <c r="AV100" s="173"/>
      <c r="AW100" s="173"/>
      <c r="AX100" s="261"/>
      <c r="AY100" s="117" t="str">
        <f t="shared" si="20"/>
        <v/>
      </c>
      <c r="AZ100" s="168"/>
      <c r="BA100" s="169"/>
      <c r="BB100" s="66" t="str">
        <f t="shared" si="43"/>
        <v/>
      </c>
      <c r="BC100" s="264"/>
      <c r="BD100" s="36" t="str">
        <f t="shared" si="32"/>
        <v/>
      </c>
      <c r="BE100" s="173"/>
      <c r="BF100" s="173"/>
      <c r="BG100" s="261"/>
      <c r="BH100" s="117" t="str">
        <f t="shared" si="22"/>
        <v/>
      </c>
      <c r="BI100" s="168"/>
      <c r="BJ100" s="169"/>
      <c r="BK100" s="66" t="str">
        <f t="shared" si="44"/>
        <v/>
      </c>
      <c r="BL100" s="264"/>
      <c r="BM100" s="36" t="str">
        <f t="shared" si="33"/>
        <v/>
      </c>
      <c r="BN100" s="173"/>
      <c r="BO100" s="173"/>
      <c r="BP100" s="261"/>
      <c r="BQ100" s="117" t="str">
        <f t="shared" si="24"/>
        <v/>
      </c>
      <c r="BR100" s="168"/>
      <c r="BS100" s="169"/>
      <c r="BT100" s="66" t="str">
        <f t="shared" si="45"/>
        <v/>
      </c>
      <c r="BU100" s="264"/>
      <c r="BV100" s="36" t="str">
        <f t="shared" si="34"/>
        <v/>
      </c>
      <c r="BW100" s="173"/>
      <c r="BX100" s="173"/>
      <c r="BY100" s="261"/>
      <c r="BZ100" s="117" t="str">
        <f t="shared" si="26"/>
        <v/>
      </c>
      <c r="CA100" s="106"/>
      <c r="CB100" s="176"/>
      <c r="CD100" s="62"/>
      <c r="CE100" s="67"/>
      <c r="CF100" s="64"/>
    </row>
    <row r="101" spans="1:84" ht="14.4" x14ac:dyDescent="0.2">
      <c r="A101" s="65">
        <v>90</v>
      </c>
      <c r="B101" s="163"/>
      <c r="C101" s="164"/>
      <c r="D101" s="165"/>
      <c r="E101" s="166"/>
      <c r="F101" s="167"/>
      <c r="G101" s="168"/>
      <c r="H101" s="169"/>
      <c r="I101" s="66" t="str">
        <f t="shared" si="38"/>
        <v/>
      </c>
      <c r="J101" s="264"/>
      <c r="K101" s="36" t="str">
        <f t="shared" si="27"/>
        <v/>
      </c>
      <c r="L101" s="173"/>
      <c r="M101" s="173"/>
      <c r="N101" s="261"/>
      <c r="O101" s="117" t="str">
        <f t="shared" si="12"/>
        <v/>
      </c>
      <c r="P101" s="168"/>
      <c r="Q101" s="169"/>
      <c r="R101" s="66" t="str">
        <f t="shared" si="39"/>
        <v/>
      </c>
      <c r="S101" s="264"/>
      <c r="T101" s="36" t="str">
        <f t="shared" si="28"/>
        <v/>
      </c>
      <c r="U101" s="173"/>
      <c r="V101" s="173"/>
      <c r="W101" s="261"/>
      <c r="X101" s="117" t="str">
        <f t="shared" si="14"/>
        <v/>
      </c>
      <c r="Y101" s="168"/>
      <c r="Z101" s="169"/>
      <c r="AA101" s="66" t="str">
        <f t="shared" si="40"/>
        <v/>
      </c>
      <c r="AB101" s="264"/>
      <c r="AC101" s="36" t="str">
        <f t="shared" si="29"/>
        <v/>
      </c>
      <c r="AD101" s="173"/>
      <c r="AE101" s="173"/>
      <c r="AF101" s="261"/>
      <c r="AG101" s="117" t="str">
        <f t="shared" si="16"/>
        <v/>
      </c>
      <c r="AH101" s="168"/>
      <c r="AI101" s="169"/>
      <c r="AJ101" s="66" t="str">
        <f t="shared" si="41"/>
        <v/>
      </c>
      <c r="AK101" s="264"/>
      <c r="AL101" s="36" t="str">
        <f t="shared" si="30"/>
        <v/>
      </c>
      <c r="AM101" s="173"/>
      <c r="AN101" s="173"/>
      <c r="AO101" s="261"/>
      <c r="AP101" s="117" t="str">
        <f t="shared" si="18"/>
        <v/>
      </c>
      <c r="AQ101" s="168"/>
      <c r="AR101" s="169"/>
      <c r="AS101" s="66" t="str">
        <f t="shared" si="42"/>
        <v/>
      </c>
      <c r="AT101" s="264"/>
      <c r="AU101" s="36" t="str">
        <f t="shared" si="31"/>
        <v/>
      </c>
      <c r="AV101" s="173"/>
      <c r="AW101" s="173"/>
      <c r="AX101" s="261"/>
      <c r="AY101" s="117" t="str">
        <f t="shared" si="20"/>
        <v/>
      </c>
      <c r="AZ101" s="168"/>
      <c r="BA101" s="169"/>
      <c r="BB101" s="66" t="str">
        <f t="shared" si="43"/>
        <v/>
      </c>
      <c r="BC101" s="264"/>
      <c r="BD101" s="36" t="str">
        <f t="shared" si="32"/>
        <v/>
      </c>
      <c r="BE101" s="173"/>
      <c r="BF101" s="173"/>
      <c r="BG101" s="261"/>
      <c r="BH101" s="117" t="str">
        <f t="shared" si="22"/>
        <v/>
      </c>
      <c r="BI101" s="168"/>
      <c r="BJ101" s="169"/>
      <c r="BK101" s="66" t="str">
        <f t="shared" si="44"/>
        <v/>
      </c>
      <c r="BL101" s="264"/>
      <c r="BM101" s="36" t="str">
        <f t="shared" si="33"/>
        <v/>
      </c>
      <c r="BN101" s="173"/>
      <c r="BO101" s="173"/>
      <c r="BP101" s="261"/>
      <c r="BQ101" s="117" t="str">
        <f t="shared" si="24"/>
        <v/>
      </c>
      <c r="BR101" s="168"/>
      <c r="BS101" s="169"/>
      <c r="BT101" s="66" t="str">
        <f t="shared" si="45"/>
        <v/>
      </c>
      <c r="BU101" s="264"/>
      <c r="BV101" s="36" t="str">
        <f t="shared" si="34"/>
        <v/>
      </c>
      <c r="BW101" s="173"/>
      <c r="BX101" s="173"/>
      <c r="BY101" s="261"/>
      <c r="BZ101" s="117" t="str">
        <f t="shared" si="26"/>
        <v/>
      </c>
      <c r="CA101" s="106"/>
      <c r="CB101" s="176"/>
      <c r="CD101" s="62"/>
      <c r="CE101" s="67"/>
      <c r="CF101" s="64"/>
    </row>
    <row r="102" spans="1:84" ht="14.4" x14ac:dyDescent="0.2">
      <c r="A102" s="65">
        <v>91</v>
      </c>
      <c r="B102" s="163"/>
      <c r="C102" s="164"/>
      <c r="D102" s="165"/>
      <c r="E102" s="166"/>
      <c r="F102" s="167"/>
      <c r="G102" s="168"/>
      <c r="H102" s="169"/>
      <c r="I102" s="66" t="str">
        <f t="shared" si="38"/>
        <v/>
      </c>
      <c r="J102" s="264"/>
      <c r="K102" s="36" t="str">
        <f t="shared" si="27"/>
        <v/>
      </c>
      <c r="L102" s="173"/>
      <c r="M102" s="173"/>
      <c r="N102" s="261"/>
      <c r="O102" s="117" t="str">
        <f t="shared" si="12"/>
        <v/>
      </c>
      <c r="P102" s="168"/>
      <c r="Q102" s="169"/>
      <c r="R102" s="66" t="str">
        <f t="shared" si="39"/>
        <v/>
      </c>
      <c r="S102" s="264"/>
      <c r="T102" s="36" t="str">
        <f t="shared" si="28"/>
        <v/>
      </c>
      <c r="U102" s="173"/>
      <c r="V102" s="173"/>
      <c r="W102" s="261"/>
      <c r="X102" s="117" t="str">
        <f t="shared" si="14"/>
        <v/>
      </c>
      <c r="Y102" s="168"/>
      <c r="Z102" s="169"/>
      <c r="AA102" s="66" t="str">
        <f t="shared" si="40"/>
        <v/>
      </c>
      <c r="AB102" s="264"/>
      <c r="AC102" s="36" t="str">
        <f t="shared" si="29"/>
        <v/>
      </c>
      <c r="AD102" s="173"/>
      <c r="AE102" s="173"/>
      <c r="AF102" s="261"/>
      <c r="AG102" s="117" t="str">
        <f t="shared" si="16"/>
        <v/>
      </c>
      <c r="AH102" s="168"/>
      <c r="AI102" s="169"/>
      <c r="AJ102" s="66" t="str">
        <f t="shared" si="41"/>
        <v/>
      </c>
      <c r="AK102" s="264"/>
      <c r="AL102" s="36" t="str">
        <f t="shared" si="30"/>
        <v/>
      </c>
      <c r="AM102" s="173"/>
      <c r="AN102" s="173"/>
      <c r="AO102" s="261"/>
      <c r="AP102" s="117" t="str">
        <f t="shared" si="18"/>
        <v/>
      </c>
      <c r="AQ102" s="168"/>
      <c r="AR102" s="169"/>
      <c r="AS102" s="66" t="str">
        <f t="shared" si="42"/>
        <v/>
      </c>
      <c r="AT102" s="264"/>
      <c r="AU102" s="36" t="str">
        <f t="shared" si="31"/>
        <v/>
      </c>
      <c r="AV102" s="173"/>
      <c r="AW102" s="173"/>
      <c r="AX102" s="261"/>
      <c r="AY102" s="117" t="str">
        <f t="shared" si="20"/>
        <v/>
      </c>
      <c r="AZ102" s="168"/>
      <c r="BA102" s="169"/>
      <c r="BB102" s="66" t="str">
        <f t="shared" si="43"/>
        <v/>
      </c>
      <c r="BC102" s="264"/>
      <c r="BD102" s="36" t="str">
        <f t="shared" si="32"/>
        <v/>
      </c>
      <c r="BE102" s="173"/>
      <c r="BF102" s="173"/>
      <c r="BG102" s="261"/>
      <c r="BH102" s="117" t="str">
        <f t="shared" si="22"/>
        <v/>
      </c>
      <c r="BI102" s="168"/>
      <c r="BJ102" s="169"/>
      <c r="BK102" s="66" t="str">
        <f t="shared" si="44"/>
        <v/>
      </c>
      <c r="BL102" s="264"/>
      <c r="BM102" s="36" t="str">
        <f t="shared" si="33"/>
        <v/>
      </c>
      <c r="BN102" s="173"/>
      <c r="BO102" s="173"/>
      <c r="BP102" s="261"/>
      <c r="BQ102" s="117" t="str">
        <f t="shared" si="24"/>
        <v/>
      </c>
      <c r="BR102" s="168"/>
      <c r="BS102" s="169"/>
      <c r="BT102" s="66" t="str">
        <f t="shared" si="45"/>
        <v/>
      </c>
      <c r="BU102" s="264"/>
      <c r="BV102" s="36" t="str">
        <f t="shared" si="34"/>
        <v/>
      </c>
      <c r="BW102" s="173"/>
      <c r="BX102" s="173"/>
      <c r="BY102" s="261"/>
      <c r="BZ102" s="117" t="str">
        <f t="shared" si="26"/>
        <v/>
      </c>
      <c r="CA102" s="106"/>
      <c r="CB102" s="176"/>
      <c r="CD102" s="62"/>
      <c r="CE102" s="67"/>
      <c r="CF102" s="64"/>
    </row>
    <row r="103" spans="1:84" ht="14.4" x14ac:dyDescent="0.2">
      <c r="A103" s="65">
        <v>92</v>
      </c>
      <c r="B103" s="163"/>
      <c r="C103" s="164"/>
      <c r="D103" s="165"/>
      <c r="E103" s="166"/>
      <c r="F103" s="167"/>
      <c r="G103" s="168"/>
      <c r="H103" s="169"/>
      <c r="I103" s="66" t="str">
        <f t="shared" si="38"/>
        <v/>
      </c>
      <c r="J103" s="264"/>
      <c r="K103" s="36" t="str">
        <f t="shared" si="27"/>
        <v/>
      </c>
      <c r="L103" s="173"/>
      <c r="M103" s="173"/>
      <c r="N103" s="261"/>
      <c r="O103" s="117" t="str">
        <f t="shared" si="12"/>
        <v/>
      </c>
      <c r="P103" s="168"/>
      <c r="Q103" s="169"/>
      <c r="R103" s="66" t="str">
        <f t="shared" si="39"/>
        <v/>
      </c>
      <c r="S103" s="264"/>
      <c r="T103" s="36" t="str">
        <f t="shared" si="28"/>
        <v/>
      </c>
      <c r="U103" s="173"/>
      <c r="V103" s="173"/>
      <c r="W103" s="261"/>
      <c r="X103" s="117" t="str">
        <f t="shared" si="14"/>
        <v/>
      </c>
      <c r="Y103" s="168"/>
      <c r="Z103" s="169"/>
      <c r="AA103" s="66" t="str">
        <f t="shared" si="40"/>
        <v/>
      </c>
      <c r="AB103" s="264"/>
      <c r="AC103" s="36" t="str">
        <f t="shared" si="29"/>
        <v/>
      </c>
      <c r="AD103" s="173"/>
      <c r="AE103" s="173"/>
      <c r="AF103" s="261"/>
      <c r="AG103" s="117" t="str">
        <f t="shared" si="16"/>
        <v/>
      </c>
      <c r="AH103" s="168"/>
      <c r="AI103" s="169"/>
      <c r="AJ103" s="66" t="str">
        <f t="shared" si="41"/>
        <v/>
      </c>
      <c r="AK103" s="264"/>
      <c r="AL103" s="36" t="str">
        <f t="shared" si="30"/>
        <v/>
      </c>
      <c r="AM103" s="173"/>
      <c r="AN103" s="173"/>
      <c r="AO103" s="261"/>
      <c r="AP103" s="117" t="str">
        <f t="shared" si="18"/>
        <v/>
      </c>
      <c r="AQ103" s="168"/>
      <c r="AR103" s="169"/>
      <c r="AS103" s="66" t="str">
        <f t="shared" si="42"/>
        <v/>
      </c>
      <c r="AT103" s="264"/>
      <c r="AU103" s="36" t="str">
        <f t="shared" si="31"/>
        <v/>
      </c>
      <c r="AV103" s="173"/>
      <c r="AW103" s="173"/>
      <c r="AX103" s="261"/>
      <c r="AY103" s="117" t="str">
        <f t="shared" si="20"/>
        <v/>
      </c>
      <c r="AZ103" s="168"/>
      <c r="BA103" s="169"/>
      <c r="BB103" s="66" t="str">
        <f t="shared" si="43"/>
        <v/>
      </c>
      <c r="BC103" s="264"/>
      <c r="BD103" s="36" t="str">
        <f t="shared" si="32"/>
        <v/>
      </c>
      <c r="BE103" s="173"/>
      <c r="BF103" s="173"/>
      <c r="BG103" s="261"/>
      <c r="BH103" s="117" t="str">
        <f t="shared" si="22"/>
        <v/>
      </c>
      <c r="BI103" s="168"/>
      <c r="BJ103" s="169"/>
      <c r="BK103" s="66" t="str">
        <f t="shared" si="44"/>
        <v/>
      </c>
      <c r="BL103" s="264"/>
      <c r="BM103" s="36" t="str">
        <f t="shared" si="33"/>
        <v/>
      </c>
      <c r="BN103" s="173"/>
      <c r="BO103" s="173"/>
      <c r="BP103" s="261"/>
      <c r="BQ103" s="117" t="str">
        <f t="shared" si="24"/>
        <v/>
      </c>
      <c r="BR103" s="168"/>
      <c r="BS103" s="169"/>
      <c r="BT103" s="66" t="str">
        <f t="shared" si="45"/>
        <v/>
      </c>
      <c r="BU103" s="264"/>
      <c r="BV103" s="36" t="str">
        <f t="shared" si="34"/>
        <v/>
      </c>
      <c r="BW103" s="173"/>
      <c r="BX103" s="173"/>
      <c r="BY103" s="261"/>
      <c r="BZ103" s="117" t="str">
        <f t="shared" si="26"/>
        <v/>
      </c>
      <c r="CA103" s="106"/>
      <c r="CB103" s="176"/>
      <c r="CD103" s="62"/>
      <c r="CE103" s="67"/>
      <c r="CF103" s="64"/>
    </row>
    <row r="104" spans="1:84" ht="14.4" x14ac:dyDescent="0.2">
      <c r="A104" s="65">
        <v>93</v>
      </c>
      <c r="B104" s="163"/>
      <c r="C104" s="164"/>
      <c r="D104" s="165"/>
      <c r="E104" s="166"/>
      <c r="F104" s="167"/>
      <c r="G104" s="168"/>
      <c r="H104" s="169"/>
      <c r="I104" s="66" t="str">
        <f t="shared" si="38"/>
        <v/>
      </c>
      <c r="J104" s="264"/>
      <c r="K104" s="36" t="str">
        <f t="shared" si="27"/>
        <v/>
      </c>
      <c r="L104" s="173"/>
      <c r="M104" s="173"/>
      <c r="N104" s="261"/>
      <c r="O104" s="117" t="str">
        <f t="shared" si="12"/>
        <v/>
      </c>
      <c r="P104" s="168"/>
      <c r="Q104" s="169"/>
      <c r="R104" s="66" t="str">
        <f t="shared" si="39"/>
        <v/>
      </c>
      <c r="S104" s="264"/>
      <c r="T104" s="36" t="str">
        <f t="shared" si="28"/>
        <v/>
      </c>
      <c r="U104" s="173"/>
      <c r="V104" s="173"/>
      <c r="W104" s="261"/>
      <c r="X104" s="117" t="str">
        <f t="shared" si="14"/>
        <v/>
      </c>
      <c r="Y104" s="168"/>
      <c r="Z104" s="169"/>
      <c r="AA104" s="66" t="str">
        <f t="shared" si="40"/>
        <v/>
      </c>
      <c r="AB104" s="264"/>
      <c r="AC104" s="36" t="str">
        <f t="shared" si="29"/>
        <v/>
      </c>
      <c r="AD104" s="173"/>
      <c r="AE104" s="173"/>
      <c r="AF104" s="261"/>
      <c r="AG104" s="117" t="str">
        <f t="shared" si="16"/>
        <v/>
      </c>
      <c r="AH104" s="168"/>
      <c r="AI104" s="169"/>
      <c r="AJ104" s="66" t="str">
        <f t="shared" si="41"/>
        <v/>
      </c>
      <c r="AK104" s="264"/>
      <c r="AL104" s="36" t="str">
        <f t="shared" si="30"/>
        <v/>
      </c>
      <c r="AM104" s="173"/>
      <c r="AN104" s="173"/>
      <c r="AO104" s="261"/>
      <c r="AP104" s="117" t="str">
        <f t="shared" si="18"/>
        <v/>
      </c>
      <c r="AQ104" s="168"/>
      <c r="AR104" s="169"/>
      <c r="AS104" s="66" t="str">
        <f t="shared" si="42"/>
        <v/>
      </c>
      <c r="AT104" s="264"/>
      <c r="AU104" s="36" t="str">
        <f t="shared" si="31"/>
        <v/>
      </c>
      <c r="AV104" s="173"/>
      <c r="AW104" s="173"/>
      <c r="AX104" s="261"/>
      <c r="AY104" s="117" t="str">
        <f t="shared" si="20"/>
        <v/>
      </c>
      <c r="AZ104" s="168"/>
      <c r="BA104" s="169"/>
      <c r="BB104" s="66" t="str">
        <f t="shared" si="43"/>
        <v/>
      </c>
      <c r="BC104" s="264"/>
      <c r="BD104" s="36" t="str">
        <f t="shared" si="32"/>
        <v/>
      </c>
      <c r="BE104" s="173"/>
      <c r="BF104" s="173"/>
      <c r="BG104" s="261"/>
      <c r="BH104" s="117" t="str">
        <f t="shared" si="22"/>
        <v/>
      </c>
      <c r="BI104" s="168"/>
      <c r="BJ104" s="169"/>
      <c r="BK104" s="66" t="str">
        <f t="shared" si="44"/>
        <v/>
      </c>
      <c r="BL104" s="264"/>
      <c r="BM104" s="36" t="str">
        <f t="shared" si="33"/>
        <v/>
      </c>
      <c r="BN104" s="173"/>
      <c r="BO104" s="173"/>
      <c r="BP104" s="261"/>
      <c r="BQ104" s="117" t="str">
        <f t="shared" si="24"/>
        <v/>
      </c>
      <c r="BR104" s="168"/>
      <c r="BS104" s="169"/>
      <c r="BT104" s="66" t="str">
        <f t="shared" si="45"/>
        <v/>
      </c>
      <c r="BU104" s="264"/>
      <c r="BV104" s="36" t="str">
        <f t="shared" si="34"/>
        <v/>
      </c>
      <c r="BW104" s="173"/>
      <c r="BX104" s="173"/>
      <c r="BY104" s="261"/>
      <c r="BZ104" s="117" t="str">
        <f t="shared" si="26"/>
        <v/>
      </c>
      <c r="CA104" s="106"/>
      <c r="CB104" s="176"/>
      <c r="CD104" s="62"/>
      <c r="CE104" s="67"/>
      <c r="CF104" s="64"/>
    </row>
    <row r="105" spans="1:84" ht="14.4" x14ac:dyDescent="0.2">
      <c r="A105" s="65">
        <v>94</v>
      </c>
      <c r="B105" s="163"/>
      <c r="C105" s="164"/>
      <c r="D105" s="165"/>
      <c r="E105" s="166"/>
      <c r="F105" s="167"/>
      <c r="G105" s="168"/>
      <c r="H105" s="169"/>
      <c r="I105" s="66" t="str">
        <f t="shared" si="38"/>
        <v/>
      </c>
      <c r="J105" s="264"/>
      <c r="K105" s="36" t="str">
        <f t="shared" si="27"/>
        <v/>
      </c>
      <c r="L105" s="173"/>
      <c r="M105" s="173"/>
      <c r="N105" s="261"/>
      <c r="O105" s="117" t="str">
        <f t="shared" si="12"/>
        <v/>
      </c>
      <c r="P105" s="168"/>
      <c r="Q105" s="169"/>
      <c r="R105" s="66" t="str">
        <f t="shared" si="39"/>
        <v/>
      </c>
      <c r="S105" s="264"/>
      <c r="T105" s="36" t="str">
        <f t="shared" si="28"/>
        <v/>
      </c>
      <c r="U105" s="173"/>
      <c r="V105" s="173"/>
      <c r="W105" s="261"/>
      <c r="X105" s="117" t="str">
        <f t="shared" si="14"/>
        <v/>
      </c>
      <c r="Y105" s="168"/>
      <c r="Z105" s="169"/>
      <c r="AA105" s="66" t="str">
        <f t="shared" si="40"/>
        <v/>
      </c>
      <c r="AB105" s="264"/>
      <c r="AC105" s="36" t="str">
        <f t="shared" si="29"/>
        <v/>
      </c>
      <c r="AD105" s="173"/>
      <c r="AE105" s="173"/>
      <c r="AF105" s="261"/>
      <c r="AG105" s="117" t="str">
        <f t="shared" si="16"/>
        <v/>
      </c>
      <c r="AH105" s="168"/>
      <c r="AI105" s="169"/>
      <c r="AJ105" s="66" t="str">
        <f t="shared" si="41"/>
        <v/>
      </c>
      <c r="AK105" s="264"/>
      <c r="AL105" s="36" t="str">
        <f t="shared" si="30"/>
        <v/>
      </c>
      <c r="AM105" s="173"/>
      <c r="AN105" s="173"/>
      <c r="AO105" s="261"/>
      <c r="AP105" s="117" t="str">
        <f t="shared" si="18"/>
        <v/>
      </c>
      <c r="AQ105" s="168"/>
      <c r="AR105" s="169"/>
      <c r="AS105" s="66" t="str">
        <f t="shared" si="42"/>
        <v/>
      </c>
      <c r="AT105" s="264"/>
      <c r="AU105" s="36" t="str">
        <f t="shared" si="31"/>
        <v/>
      </c>
      <c r="AV105" s="173"/>
      <c r="AW105" s="173"/>
      <c r="AX105" s="261"/>
      <c r="AY105" s="117" t="str">
        <f t="shared" si="20"/>
        <v/>
      </c>
      <c r="AZ105" s="168"/>
      <c r="BA105" s="169"/>
      <c r="BB105" s="66" t="str">
        <f t="shared" si="43"/>
        <v/>
      </c>
      <c r="BC105" s="264"/>
      <c r="BD105" s="36" t="str">
        <f t="shared" si="32"/>
        <v/>
      </c>
      <c r="BE105" s="173"/>
      <c r="BF105" s="173"/>
      <c r="BG105" s="261"/>
      <c r="BH105" s="117" t="str">
        <f t="shared" si="22"/>
        <v/>
      </c>
      <c r="BI105" s="168"/>
      <c r="BJ105" s="169"/>
      <c r="BK105" s="66" t="str">
        <f t="shared" si="44"/>
        <v/>
      </c>
      <c r="BL105" s="264"/>
      <c r="BM105" s="36" t="str">
        <f t="shared" si="33"/>
        <v/>
      </c>
      <c r="BN105" s="173"/>
      <c r="BO105" s="173"/>
      <c r="BP105" s="261"/>
      <c r="BQ105" s="117" t="str">
        <f t="shared" si="24"/>
        <v/>
      </c>
      <c r="BR105" s="168"/>
      <c r="BS105" s="169"/>
      <c r="BT105" s="66" t="str">
        <f t="shared" si="45"/>
        <v/>
      </c>
      <c r="BU105" s="264"/>
      <c r="BV105" s="36" t="str">
        <f t="shared" si="34"/>
        <v/>
      </c>
      <c r="BW105" s="173"/>
      <c r="BX105" s="173"/>
      <c r="BY105" s="261"/>
      <c r="BZ105" s="117" t="str">
        <f t="shared" si="26"/>
        <v/>
      </c>
      <c r="CA105" s="106"/>
      <c r="CB105" s="176"/>
      <c r="CD105" s="62"/>
      <c r="CE105" s="67"/>
      <c r="CF105" s="64"/>
    </row>
    <row r="106" spans="1:84" ht="14.4" x14ac:dyDescent="0.2">
      <c r="A106" s="65">
        <v>95</v>
      </c>
      <c r="B106" s="163"/>
      <c r="C106" s="164"/>
      <c r="D106" s="165"/>
      <c r="E106" s="166"/>
      <c r="F106" s="167"/>
      <c r="G106" s="168"/>
      <c r="H106" s="169"/>
      <c r="I106" s="66" t="str">
        <f t="shared" si="38"/>
        <v/>
      </c>
      <c r="J106" s="264"/>
      <c r="K106" s="36" t="str">
        <f t="shared" si="27"/>
        <v/>
      </c>
      <c r="L106" s="173"/>
      <c r="M106" s="173"/>
      <c r="N106" s="261"/>
      <c r="O106" s="117" t="str">
        <f t="shared" si="12"/>
        <v/>
      </c>
      <c r="P106" s="168"/>
      <c r="Q106" s="169"/>
      <c r="R106" s="66" t="str">
        <f t="shared" si="39"/>
        <v/>
      </c>
      <c r="S106" s="264"/>
      <c r="T106" s="36" t="str">
        <f t="shared" si="28"/>
        <v/>
      </c>
      <c r="U106" s="173"/>
      <c r="V106" s="173"/>
      <c r="W106" s="261"/>
      <c r="X106" s="117" t="str">
        <f t="shared" si="14"/>
        <v/>
      </c>
      <c r="Y106" s="168"/>
      <c r="Z106" s="169"/>
      <c r="AA106" s="66" t="str">
        <f t="shared" si="40"/>
        <v/>
      </c>
      <c r="AB106" s="264"/>
      <c r="AC106" s="36" t="str">
        <f t="shared" si="29"/>
        <v/>
      </c>
      <c r="AD106" s="173"/>
      <c r="AE106" s="173"/>
      <c r="AF106" s="261"/>
      <c r="AG106" s="117" t="str">
        <f t="shared" si="16"/>
        <v/>
      </c>
      <c r="AH106" s="168"/>
      <c r="AI106" s="169"/>
      <c r="AJ106" s="66" t="str">
        <f t="shared" si="41"/>
        <v/>
      </c>
      <c r="AK106" s="264"/>
      <c r="AL106" s="36" t="str">
        <f t="shared" si="30"/>
        <v/>
      </c>
      <c r="AM106" s="173"/>
      <c r="AN106" s="173"/>
      <c r="AO106" s="261"/>
      <c r="AP106" s="117" t="str">
        <f t="shared" si="18"/>
        <v/>
      </c>
      <c r="AQ106" s="168"/>
      <c r="AR106" s="169"/>
      <c r="AS106" s="66" t="str">
        <f t="shared" si="42"/>
        <v/>
      </c>
      <c r="AT106" s="264"/>
      <c r="AU106" s="36" t="str">
        <f t="shared" si="31"/>
        <v/>
      </c>
      <c r="AV106" s="173"/>
      <c r="AW106" s="173"/>
      <c r="AX106" s="261"/>
      <c r="AY106" s="117" t="str">
        <f t="shared" si="20"/>
        <v/>
      </c>
      <c r="AZ106" s="168"/>
      <c r="BA106" s="169"/>
      <c r="BB106" s="66" t="str">
        <f t="shared" si="43"/>
        <v/>
      </c>
      <c r="BC106" s="264"/>
      <c r="BD106" s="36" t="str">
        <f t="shared" si="32"/>
        <v/>
      </c>
      <c r="BE106" s="173"/>
      <c r="BF106" s="173"/>
      <c r="BG106" s="261"/>
      <c r="BH106" s="117" t="str">
        <f t="shared" si="22"/>
        <v/>
      </c>
      <c r="BI106" s="168"/>
      <c r="BJ106" s="169"/>
      <c r="BK106" s="66" t="str">
        <f t="shared" si="44"/>
        <v/>
      </c>
      <c r="BL106" s="264"/>
      <c r="BM106" s="36" t="str">
        <f t="shared" si="33"/>
        <v/>
      </c>
      <c r="BN106" s="173"/>
      <c r="BO106" s="173"/>
      <c r="BP106" s="261"/>
      <c r="BQ106" s="117" t="str">
        <f t="shared" si="24"/>
        <v/>
      </c>
      <c r="BR106" s="168"/>
      <c r="BS106" s="169"/>
      <c r="BT106" s="66" t="str">
        <f t="shared" si="45"/>
        <v/>
      </c>
      <c r="BU106" s="264"/>
      <c r="BV106" s="36" t="str">
        <f t="shared" si="34"/>
        <v/>
      </c>
      <c r="BW106" s="173"/>
      <c r="BX106" s="173"/>
      <c r="BY106" s="261"/>
      <c r="BZ106" s="117" t="str">
        <f t="shared" si="26"/>
        <v/>
      </c>
      <c r="CA106" s="106"/>
      <c r="CB106" s="176"/>
      <c r="CD106" s="62"/>
      <c r="CE106" s="67"/>
      <c r="CF106" s="64"/>
    </row>
    <row r="107" spans="1:84" ht="14.4" x14ac:dyDescent="0.2">
      <c r="A107" s="65">
        <v>96</v>
      </c>
      <c r="B107" s="163"/>
      <c r="C107" s="164"/>
      <c r="D107" s="165"/>
      <c r="E107" s="166"/>
      <c r="F107" s="167"/>
      <c r="G107" s="168"/>
      <c r="H107" s="169"/>
      <c r="I107" s="66" t="str">
        <f t="shared" si="38"/>
        <v/>
      </c>
      <c r="J107" s="264"/>
      <c r="K107" s="36" t="str">
        <f t="shared" si="27"/>
        <v/>
      </c>
      <c r="L107" s="173"/>
      <c r="M107" s="173"/>
      <c r="N107" s="261"/>
      <c r="O107" s="117" t="str">
        <f t="shared" si="12"/>
        <v/>
      </c>
      <c r="P107" s="168"/>
      <c r="Q107" s="169"/>
      <c r="R107" s="66" t="str">
        <f t="shared" si="39"/>
        <v/>
      </c>
      <c r="S107" s="264"/>
      <c r="T107" s="36" t="str">
        <f t="shared" si="28"/>
        <v/>
      </c>
      <c r="U107" s="173"/>
      <c r="V107" s="173"/>
      <c r="W107" s="261"/>
      <c r="X107" s="117" t="str">
        <f t="shared" si="14"/>
        <v/>
      </c>
      <c r="Y107" s="168"/>
      <c r="Z107" s="169"/>
      <c r="AA107" s="66" t="str">
        <f t="shared" si="40"/>
        <v/>
      </c>
      <c r="AB107" s="264"/>
      <c r="AC107" s="36" t="str">
        <f t="shared" si="29"/>
        <v/>
      </c>
      <c r="AD107" s="173"/>
      <c r="AE107" s="173"/>
      <c r="AF107" s="261"/>
      <c r="AG107" s="117" t="str">
        <f t="shared" si="16"/>
        <v/>
      </c>
      <c r="AH107" s="168"/>
      <c r="AI107" s="169"/>
      <c r="AJ107" s="66" t="str">
        <f t="shared" si="41"/>
        <v/>
      </c>
      <c r="AK107" s="264"/>
      <c r="AL107" s="36" t="str">
        <f t="shared" si="30"/>
        <v/>
      </c>
      <c r="AM107" s="173"/>
      <c r="AN107" s="173"/>
      <c r="AO107" s="261"/>
      <c r="AP107" s="117" t="str">
        <f t="shared" si="18"/>
        <v/>
      </c>
      <c r="AQ107" s="168"/>
      <c r="AR107" s="169"/>
      <c r="AS107" s="66" t="str">
        <f t="shared" si="42"/>
        <v/>
      </c>
      <c r="AT107" s="264"/>
      <c r="AU107" s="36" t="str">
        <f t="shared" si="31"/>
        <v/>
      </c>
      <c r="AV107" s="173"/>
      <c r="AW107" s="173"/>
      <c r="AX107" s="261"/>
      <c r="AY107" s="117" t="str">
        <f t="shared" si="20"/>
        <v/>
      </c>
      <c r="AZ107" s="168"/>
      <c r="BA107" s="169"/>
      <c r="BB107" s="66" t="str">
        <f t="shared" si="43"/>
        <v/>
      </c>
      <c r="BC107" s="264"/>
      <c r="BD107" s="36" t="str">
        <f t="shared" si="32"/>
        <v/>
      </c>
      <c r="BE107" s="173"/>
      <c r="BF107" s="173"/>
      <c r="BG107" s="261"/>
      <c r="BH107" s="117" t="str">
        <f t="shared" si="22"/>
        <v/>
      </c>
      <c r="BI107" s="168"/>
      <c r="BJ107" s="169"/>
      <c r="BK107" s="66" t="str">
        <f t="shared" si="44"/>
        <v/>
      </c>
      <c r="BL107" s="264"/>
      <c r="BM107" s="36" t="str">
        <f t="shared" si="33"/>
        <v/>
      </c>
      <c r="BN107" s="173"/>
      <c r="BO107" s="173"/>
      <c r="BP107" s="261"/>
      <c r="BQ107" s="117" t="str">
        <f t="shared" si="24"/>
        <v/>
      </c>
      <c r="BR107" s="168"/>
      <c r="BS107" s="169"/>
      <c r="BT107" s="66" t="str">
        <f t="shared" si="45"/>
        <v/>
      </c>
      <c r="BU107" s="264"/>
      <c r="BV107" s="36" t="str">
        <f t="shared" si="34"/>
        <v/>
      </c>
      <c r="BW107" s="173"/>
      <c r="BX107" s="173"/>
      <c r="BY107" s="261"/>
      <c r="BZ107" s="117" t="str">
        <f t="shared" si="26"/>
        <v/>
      </c>
      <c r="CA107" s="106"/>
      <c r="CB107" s="176"/>
      <c r="CD107" s="62"/>
      <c r="CE107" s="67"/>
      <c r="CF107" s="64"/>
    </row>
    <row r="108" spans="1:84" ht="14.4" x14ac:dyDescent="0.2">
      <c r="A108" s="65">
        <v>97</v>
      </c>
      <c r="B108" s="163"/>
      <c r="C108" s="164"/>
      <c r="D108" s="165"/>
      <c r="E108" s="166"/>
      <c r="F108" s="167"/>
      <c r="G108" s="168"/>
      <c r="H108" s="169"/>
      <c r="I108" s="66" t="str">
        <f t="shared" si="38"/>
        <v/>
      </c>
      <c r="J108" s="264"/>
      <c r="K108" s="36" t="str">
        <f t="shared" si="27"/>
        <v/>
      </c>
      <c r="L108" s="173"/>
      <c r="M108" s="173"/>
      <c r="N108" s="261"/>
      <c r="O108" s="117" t="str">
        <f t="shared" si="12"/>
        <v/>
      </c>
      <c r="P108" s="168"/>
      <c r="Q108" s="169"/>
      <c r="R108" s="66" t="str">
        <f t="shared" si="39"/>
        <v/>
      </c>
      <c r="S108" s="264"/>
      <c r="T108" s="36" t="str">
        <f t="shared" si="28"/>
        <v/>
      </c>
      <c r="U108" s="173"/>
      <c r="V108" s="173"/>
      <c r="W108" s="261"/>
      <c r="X108" s="117" t="str">
        <f t="shared" si="14"/>
        <v/>
      </c>
      <c r="Y108" s="168"/>
      <c r="Z108" s="169"/>
      <c r="AA108" s="66" t="str">
        <f t="shared" si="40"/>
        <v/>
      </c>
      <c r="AB108" s="264"/>
      <c r="AC108" s="36" t="str">
        <f t="shared" si="29"/>
        <v/>
      </c>
      <c r="AD108" s="173"/>
      <c r="AE108" s="173"/>
      <c r="AF108" s="261"/>
      <c r="AG108" s="117" t="str">
        <f t="shared" si="16"/>
        <v/>
      </c>
      <c r="AH108" s="168"/>
      <c r="AI108" s="169"/>
      <c r="AJ108" s="66" t="str">
        <f t="shared" si="41"/>
        <v/>
      </c>
      <c r="AK108" s="264"/>
      <c r="AL108" s="36" t="str">
        <f t="shared" si="30"/>
        <v/>
      </c>
      <c r="AM108" s="173"/>
      <c r="AN108" s="173"/>
      <c r="AO108" s="261"/>
      <c r="AP108" s="117" t="str">
        <f t="shared" si="18"/>
        <v/>
      </c>
      <c r="AQ108" s="168"/>
      <c r="AR108" s="169"/>
      <c r="AS108" s="66" t="str">
        <f t="shared" si="42"/>
        <v/>
      </c>
      <c r="AT108" s="264"/>
      <c r="AU108" s="36" t="str">
        <f t="shared" si="31"/>
        <v/>
      </c>
      <c r="AV108" s="173"/>
      <c r="AW108" s="173"/>
      <c r="AX108" s="261"/>
      <c r="AY108" s="117" t="str">
        <f t="shared" si="20"/>
        <v/>
      </c>
      <c r="AZ108" s="168"/>
      <c r="BA108" s="169"/>
      <c r="BB108" s="66" t="str">
        <f t="shared" si="43"/>
        <v/>
      </c>
      <c r="BC108" s="264"/>
      <c r="BD108" s="36" t="str">
        <f t="shared" si="32"/>
        <v/>
      </c>
      <c r="BE108" s="173"/>
      <c r="BF108" s="173"/>
      <c r="BG108" s="261"/>
      <c r="BH108" s="117" t="str">
        <f t="shared" si="22"/>
        <v/>
      </c>
      <c r="BI108" s="168"/>
      <c r="BJ108" s="169"/>
      <c r="BK108" s="66" t="str">
        <f t="shared" si="44"/>
        <v/>
      </c>
      <c r="BL108" s="264"/>
      <c r="BM108" s="36" t="str">
        <f t="shared" si="33"/>
        <v/>
      </c>
      <c r="BN108" s="173"/>
      <c r="BO108" s="173"/>
      <c r="BP108" s="261"/>
      <c r="BQ108" s="117" t="str">
        <f t="shared" si="24"/>
        <v/>
      </c>
      <c r="BR108" s="168"/>
      <c r="BS108" s="169"/>
      <c r="BT108" s="66" t="str">
        <f t="shared" si="45"/>
        <v/>
      </c>
      <c r="BU108" s="264"/>
      <c r="BV108" s="36" t="str">
        <f t="shared" si="34"/>
        <v/>
      </c>
      <c r="BW108" s="173"/>
      <c r="BX108" s="173"/>
      <c r="BY108" s="261"/>
      <c r="BZ108" s="117" t="str">
        <f t="shared" si="26"/>
        <v/>
      </c>
      <c r="CA108" s="106"/>
      <c r="CB108" s="176"/>
      <c r="CD108" s="62"/>
      <c r="CE108" s="67"/>
      <c r="CF108" s="64"/>
    </row>
    <row r="109" spans="1:84" ht="14.4" x14ac:dyDescent="0.2">
      <c r="A109" s="65">
        <v>98</v>
      </c>
      <c r="B109" s="163"/>
      <c r="C109" s="164"/>
      <c r="D109" s="165"/>
      <c r="E109" s="166"/>
      <c r="F109" s="167"/>
      <c r="G109" s="168"/>
      <c r="H109" s="169"/>
      <c r="I109" s="66" t="str">
        <f t="shared" si="38"/>
        <v/>
      </c>
      <c r="J109" s="264"/>
      <c r="K109" s="36" t="str">
        <f>IF(L109="",IF(M109="","",L109+M109),L109+M109)</f>
        <v/>
      </c>
      <c r="L109" s="173"/>
      <c r="M109" s="173"/>
      <c r="N109" s="261"/>
      <c r="O109" s="117" t="str">
        <f t="shared" si="12"/>
        <v/>
      </c>
      <c r="P109" s="168"/>
      <c r="Q109" s="169"/>
      <c r="R109" s="66" t="str">
        <f t="shared" si="39"/>
        <v/>
      </c>
      <c r="S109" s="264"/>
      <c r="T109" s="36" t="str">
        <f>IF(U109="",IF(V109="","",U109+V109),U109+V109)</f>
        <v/>
      </c>
      <c r="U109" s="173"/>
      <c r="V109" s="173"/>
      <c r="W109" s="261"/>
      <c r="X109" s="117" t="str">
        <f t="shared" si="14"/>
        <v/>
      </c>
      <c r="Y109" s="168"/>
      <c r="Z109" s="169"/>
      <c r="AA109" s="66" t="str">
        <f t="shared" si="40"/>
        <v/>
      </c>
      <c r="AB109" s="264"/>
      <c r="AC109" s="36" t="str">
        <f>IF(AD109="",IF(AE109="","",AD109+AE109),AD109+AE109)</f>
        <v/>
      </c>
      <c r="AD109" s="173"/>
      <c r="AE109" s="173"/>
      <c r="AF109" s="261"/>
      <c r="AG109" s="117" t="str">
        <f t="shared" si="16"/>
        <v/>
      </c>
      <c r="AH109" s="168"/>
      <c r="AI109" s="169"/>
      <c r="AJ109" s="66" t="str">
        <f t="shared" si="41"/>
        <v/>
      </c>
      <c r="AK109" s="264"/>
      <c r="AL109" s="36" t="str">
        <f>IF(AM109="",IF(AN109="","",AM109+AN109),AM109+AN109)</f>
        <v/>
      </c>
      <c r="AM109" s="173"/>
      <c r="AN109" s="173"/>
      <c r="AO109" s="261"/>
      <c r="AP109" s="117" t="str">
        <f t="shared" si="18"/>
        <v/>
      </c>
      <c r="AQ109" s="168"/>
      <c r="AR109" s="169"/>
      <c r="AS109" s="66" t="str">
        <f t="shared" si="42"/>
        <v/>
      </c>
      <c r="AT109" s="264"/>
      <c r="AU109" s="36" t="str">
        <f>IF(AV109="",IF(AW109="","",AV109+AW109),AV109+AW109)</f>
        <v/>
      </c>
      <c r="AV109" s="173"/>
      <c r="AW109" s="173"/>
      <c r="AX109" s="261"/>
      <c r="AY109" s="117" t="str">
        <f t="shared" si="20"/>
        <v/>
      </c>
      <c r="AZ109" s="168"/>
      <c r="BA109" s="169"/>
      <c r="BB109" s="66" t="str">
        <f t="shared" si="43"/>
        <v/>
      </c>
      <c r="BC109" s="264"/>
      <c r="BD109" s="36" t="str">
        <f>IF(BE109="",IF(BF109="","",BE109+BF109),BE109+BF109)</f>
        <v/>
      </c>
      <c r="BE109" s="173"/>
      <c r="BF109" s="173"/>
      <c r="BG109" s="261"/>
      <c r="BH109" s="117" t="str">
        <f t="shared" si="22"/>
        <v/>
      </c>
      <c r="BI109" s="168"/>
      <c r="BJ109" s="169"/>
      <c r="BK109" s="66" t="str">
        <f t="shared" si="44"/>
        <v/>
      </c>
      <c r="BL109" s="264"/>
      <c r="BM109" s="36" t="str">
        <f>IF(BN109="",IF(BO109="","",BN109+BO109),BN109+BO109)</f>
        <v/>
      </c>
      <c r="BN109" s="173"/>
      <c r="BO109" s="173"/>
      <c r="BP109" s="261"/>
      <c r="BQ109" s="117" t="str">
        <f t="shared" si="24"/>
        <v/>
      </c>
      <c r="BR109" s="168"/>
      <c r="BS109" s="169"/>
      <c r="BT109" s="66" t="str">
        <f t="shared" si="45"/>
        <v/>
      </c>
      <c r="BU109" s="264"/>
      <c r="BV109" s="36" t="str">
        <f>IF(BW109="",IF(BX109="","",BW109+BX109),BW109+BX109)</f>
        <v/>
      </c>
      <c r="BW109" s="173"/>
      <c r="BX109" s="173"/>
      <c r="BY109" s="261"/>
      <c r="BZ109" s="117" t="str">
        <f t="shared" si="26"/>
        <v/>
      </c>
      <c r="CA109" s="106"/>
      <c r="CB109" s="176"/>
      <c r="CD109" s="62"/>
      <c r="CE109" s="67"/>
      <c r="CF109" s="64"/>
    </row>
    <row r="110" spans="1:84" ht="14.4" x14ac:dyDescent="0.2">
      <c r="A110" s="65">
        <v>99</v>
      </c>
      <c r="B110" s="163"/>
      <c r="C110" s="164"/>
      <c r="D110" s="165"/>
      <c r="E110" s="166"/>
      <c r="F110" s="167"/>
      <c r="G110" s="168"/>
      <c r="H110" s="169"/>
      <c r="I110" s="66" t="str">
        <f t="shared" si="38"/>
        <v/>
      </c>
      <c r="J110" s="264"/>
      <c r="K110" s="36" t="str">
        <f t="shared" si="27"/>
        <v/>
      </c>
      <c r="L110" s="173"/>
      <c r="M110" s="173"/>
      <c r="N110" s="261"/>
      <c r="O110" s="117" t="str">
        <f t="shared" si="12"/>
        <v/>
      </c>
      <c r="P110" s="168"/>
      <c r="Q110" s="169"/>
      <c r="R110" s="66" t="str">
        <f t="shared" si="39"/>
        <v/>
      </c>
      <c r="S110" s="264"/>
      <c r="T110" s="36" t="str">
        <f t="shared" ref="T110:T113" si="46">IF(U110="",IF(V110="","",U110+V110),U110+V110)</f>
        <v/>
      </c>
      <c r="U110" s="173"/>
      <c r="V110" s="173"/>
      <c r="W110" s="261"/>
      <c r="X110" s="117" t="str">
        <f t="shared" si="14"/>
        <v/>
      </c>
      <c r="Y110" s="168"/>
      <c r="Z110" s="169"/>
      <c r="AA110" s="66" t="str">
        <f t="shared" si="40"/>
        <v/>
      </c>
      <c r="AB110" s="264"/>
      <c r="AC110" s="36" t="str">
        <f t="shared" ref="AC110:AC113" si="47">IF(AD110="",IF(AE110="","",AD110+AE110),AD110+AE110)</f>
        <v/>
      </c>
      <c r="AD110" s="173"/>
      <c r="AE110" s="173"/>
      <c r="AF110" s="261"/>
      <c r="AG110" s="117" t="str">
        <f t="shared" si="16"/>
        <v/>
      </c>
      <c r="AH110" s="168"/>
      <c r="AI110" s="169"/>
      <c r="AJ110" s="66" t="str">
        <f t="shared" si="41"/>
        <v/>
      </c>
      <c r="AK110" s="264"/>
      <c r="AL110" s="36" t="str">
        <f t="shared" ref="AL110:AL113" si="48">IF(AM110="",IF(AN110="","",AM110+AN110),AM110+AN110)</f>
        <v/>
      </c>
      <c r="AM110" s="173"/>
      <c r="AN110" s="173"/>
      <c r="AO110" s="261"/>
      <c r="AP110" s="117" t="str">
        <f t="shared" si="18"/>
        <v/>
      </c>
      <c r="AQ110" s="168"/>
      <c r="AR110" s="169"/>
      <c r="AS110" s="66" t="str">
        <f t="shared" si="42"/>
        <v/>
      </c>
      <c r="AT110" s="264"/>
      <c r="AU110" s="36" t="str">
        <f t="shared" ref="AU110:AU113" si="49">IF(AV110="",IF(AW110="","",AV110+AW110),AV110+AW110)</f>
        <v/>
      </c>
      <c r="AV110" s="173"/>
      <c r="AW110" s="173"/>
      <c r="AX110" s="261"/>
      <c r="AY110" s="117" t="str">
        <f t="shared" si="20"/>
        <v/>
      </c>
      <c r="AZ110" s="168"/>
      <c r="BA110" s="169"/>
      <c r="BB110" s="66" t="str">
        <f t="shared" si="43"/>
        <v/>
      </c>
      <c r="BC110" s="264"/>
      <c r="BD110" s="36" t="str">
        <f t="shared" ref="BD110:BD113" si="50">IF(BE110="",IF(BF110="","",BE110+BF110),BE110+BF110)</f>
        <v/>
      </c>
      <c r="BE110" s="173"/>
      <c r="BF110" s="173"/>
      <c r="BG110" s="261"/>
      <c r="BH110" s="117" t="str">
        <f t="shared" si="22"/>
        <v/>
      </c>
      <c r="BI110" s="168"/>
      <c r="BJ110" s="169"/>
      <c r="BK110" s="66" t="str">
        <f t="shared" si="44"/>
        <v/>
      </c>
      <c r="BL110" s="264"/>
      <c r="BM110" s="36" t="str">
        <f t="shared" ref="BM110:BM113" si="51">IF(BN110="",IF(BO110="","",BN110+BO110),BN110+BO110)</f>
        <v/>
      </c>
      <c r="BN110" s="173"/>
      <c r="BO110" s="173"/>
      <c r="BP110" s="261"/>
      <c r="BQ110" s="117" t="str">
        <f t="shared" si="24"/>
        <v/>
      </c>
      <c r="BR110" s="168"/>
      <c r="BS110" s="169"/>
      <c r="BT110" s="66" t="str">
        <f t="shared" si="45"/>
        <v/>
      </c>
      <c r="BU110" s="264"/>
      <c r="BV110" s="36" t="str">
        <f t="shared" ref="BV110:BV113" si="52">IF(BW110="",IF(BX110="","",BW110+BX110),BW110+BX110)</f>
        <v/>
      </c>
      <c r="BW110" s="173"/>
      <c r="BX110" s="173"/>
      <c r="BY110" s="261"/>
      <c r="BZ110" s="117" t="str">
        <f t="shared" si="26"/>
        <v/>
      </c>
      <c r="CA110" s="106"/>
      <c r="CB110" s="176"/>
      <c r="CD110" s="62"/>
      <c r="CE110" s="67"/>
      <c r="CF110" s="64"/>
    </row>
    <row r="111" spans="1:84" ht="15" thickBot="1" x14ac:dyDescent="0.25">
      <c r="A111" s="65">
        <v>100</v>
      </c>
      <c r="B111" s="163"/>
      <c r="C111" s="164"/>
      <c r="D111" s="165"/>
      <c r="E111" s="166"/>
      <c r="F111" s="167"/>
      <c r="G111" s="168"/>
      <c r="H111" s="169"/>
      <c r="I111" s="66" t="str">
        <f t="shared" si="38"/>
        <v/>
      </c>
      <c r="J111" s="264"/>
      <c r="K111" s="36" t="str">
        <f t="shared" si="27"/>
        <v/>
      </c>
      <c r="L111" s="173"/>
      <c r="M111" s="173"/>
      <c r="N111" s="261"/>
      <c r="O111" s="117" t="str">
        <f t="shared" si="12"/>
        <v/>
      </c>
      <c r="P111" s="168"/>
      <c r="Q111" s="169"/>
      <c r="R111" s="66" t="str">
        <f t="shared" si="39"/>
        <v/>
      </c>
      <c r="S111" s="264"/>
      <c r="T111" s="36" t="str">
        <f t="shared" si="46"/>
        <v/>
      </c>
      <c r="U111" s="173"/>
      <c r="V111" s="173"/>
      <c r="W111" s="261"/>
      <c r="X111" s="117" t="str">
        <f t="shared" si="14"/>
        <v/>
      </c>
      <c r="Y111" s="168"/>
      <c r="Z111" s="169"/>
      <c r="AA111" s="66" t="str">
        <f t="shared" si="40"/>
        <v/>
      </c>
      <c r="AB111" s="264"/>
      <c r="AC111" s="36" t="str">
        <f t="shared" si="47"/>
        <v/>
      </c>
      <c r="AD111" s="173"/>
      <c r="AE111" s="173"/>
      <c r="AF111" s="261"/>
      <c r="AG111" s="117" t="str">
        <f t="shared" si="16"/>
        <v/>
      </c>
      <c r="AH111" s="168"/>
      <c r="AI111" s="169"/>
      <c r="AJ111" s="66" t="str">
        <f t="shared" si="41"/>
        <v/>
      </c>
      <c r="AK111" s="264"/>
      <c r="AL111" s="36" t="str">
        <f t="shared" si="48"/>
        <v/>
      </c>
      <c r="AM111" s="173"/>
      <c r="AN111" s="173"/>
      <c r="AO111" s="261"/>
      <c r="AP111" s="117" t="str">
        <f t="shared" si="18"/>
        <v/>
      </c>
      <c r="AQ111" s="168"/>
      <c r="AR111" s="169"/>
      <c r="AS111" s="66" t="str">
        <f t="shared" si="42"/>
        <v/>
      </c>
      <c r="AT111" s="264"/>
      <c r="AU111" s="36" t="str">
        <f t="shared" si="49"/>
        <v/>
      </c>
      <c r="AV111" s="173"/>
      <c r="AW111" s="173"/>
      <c r="AX111" s="261"/>
      <c r="AY111" s="117" t="str">
        <f t="shared" si="20"/>
        <v/>
      </c>
      <c r="AZ111" s="168"/>
      <c r="BA111" s="169"/>
      <c r="BB111" s="66" t="str">
        <f t="shared" si="43"/>
        <v/>
      </c>
      <c r="BC111" s="264"/>
      <c r="BD111" s="36" t="str">
        <f t="shared" si="50"/>
        <v/>
      </c>
      <c r="BE111" s="173"/>
      <c r="BF111" s="173"/>
      <c r="BG111" s="261"/>
      <c r="BH111" s="117" t="str">
        <f t="shared" si="22"/>
        <v/>
      </c>
      <c r="BI111" s="168"/>
      <c r="BJ111" s="169"/>
      <c r="BK111" s="66" t="str">
        <f t="shared" si="44"/>
        <v/>
      </c>
      <c r="BL111" s="264"/>
      <c r="BM111" s="36" t="str">
        <f t="shared" si="51"/>
        <v/>
      </c>
      <c r="BN111" s="173"/>
      <c r="BO111" s="173"/>
      <c r="BP111" s="261"/>
      <c r="BQ111" s="117" t="str">
        <f t="shared" si="24"/>
        <v/>
      </c>
      <c r="BR111" s="168"/>
      <c r="BS111" s="169"/>
      <c r="BT111" s="66" t="str">
        <f t="shared" si="45"/>
        <v/>
      </c>
      <c r="BU111" s="264"/>
      <c r="BV111" s="36" t="str">
        <f t="shared" si="52"/>
        <v/>
      </c>
      <c r="BW111" s="173"/>
      <c r="BX111" s="173"/>
      <c r="BY111" s="261"/>
      <c r="BZ111" s="117" t="str">
        <f t="shared" si="26"/>
        <v/>
      </c>
      <c r="CA111" s="106"/>
      <c r="CB111" s="177"/>
      <c r="CD111" s="62"/>
      <c r="CE111" s="67"/>
      <c r="CF111" s="64"/>
    </row>
    <row r="112" spans="1:84" ht="15" hidden="1" customHeight="1" thickBot="1" x14ac:dyDescent="0.25">
      <c r="A112" s="65">
        <v>101</v>
      </c>
      <c r="B112" s="163"/>
      <c r="C112" s="164"/>
      <c r="D112" s="165"/>
      <c r="E112" s="166"/>
      <c r="F112" s="167"/>
      <c r="G112" s="168"/>
      <c r="H112" s="169"/>
      <c r="I112" s="66" t="str">
        <f t="shared" ref="I112:I113" si="53">IF($G112="","",ROUND(IF($F112="","",G112/$F112),4))</f>
        <v/>
      </c>
      <c r="J112" s="264"/>
      <c r="K112" s="36" t="str">
        <f t="shared" si="27"/>
        <v/>
      </c>
      <c r="L112" s="173"/>
      <c r="M112" s="173"/>
      <c r="N112" s="261"/>
      <c r="O112" s="117" t="str">
        <f t="shared" si="12"/>
        <v/>
      </c>
      <c r="P112" s="168"/>
      <c r="Q112" s="169"/>
      <c r="R112" s="66" t="str">
        <f t="shared" ref="R112:R113" si="54">IF($G112="","",ROUND(IF($F112="","",P112/$F112),4))</f>
        <v/>
      </c>
      <c r="S112" s="264"/>
      <c r="T112" s="36" t="str">
        <f t="shared" si="46"/>
        <v/>
      </c>
      <c r="U112" s="173"/>
      <c r="V112" s="173"/>
      <c r="W112" s="261"/>
      <c r="X112" s="117" t="str">
        <f t="shared" si="14"/>
        <v/>
      </c>
      <c r="Y112" s="168"/>
      <c r="Z112" s="169"/>
      <c r="AA112" s="66" t="str">
        <f t="shared" ref="AA112:AA113" si="55">IF($G112="","",ROUND(IF($F112="","",Y112/$F112),4))</f>
        <v/>
      </c>
      <c r="AB112" s="264"/>
      <c r="AC112" s="36" t="str">
        <f t="shared" si="47"/>
        <v/>
      </c>
      <c r="AD112" s="173"/>
      <c r="AE112" s="173"/>
      <c r="AF112" s="261"/>
      <c r="AG112" s="117" t="str">
        <f t="shared" si="16"/>
        <v/>
      </c>
      <c r="AH112" s="168"/>
      <c r="AI112" s="169"/>
      <c r="AJ112" s="66" t="str">
        <f t="shared" ref="AJ112:AJ113" si="56">IF($G112="","",ROUND(IF($F112="","",AH112/$F112),4))</f>
        <v/>
      </c>
      <c r="AK112" s="264"/>
      <c r="AL112" s="36" t="str">
        <f t="shared" si="48"/>
        <v/>
      </c>
      <c r="AM112" s="173"/>
      <c r="AN112" s="173"/>
      <c r="AO112" s="261"/>
      <c r="AP112" s="117" t="str">
        <f t="shared" si="18"/>
        <v/>
      </c>
      <c r="AQ112" s="168"/>
      <c r="AR112" s="169"/>
      <c r="AS112" s="66" t="str">
        <f t="shared" ref="AS112:AS113" si="57">IF($G112="","",ROUND(IF($F112="","",AQ112/$F112),4))</f>
        <v/>
      </c>
      <c r="AT112" s="264"/>
      <c r="AU112" s="36" t="str">
        <f t="shared" si="49"/>
        <v/>
      </c>
      <c r="AV112" s="173"/>
      <c r="AW112" s="173"/>
      <c r="AX112" s="261"/>
      <c r="AY112" s="117" t="str">
        <f t="shared" si="20"/>
        <v/>
      </c>
      <c r="AZ112" s="168"/>
      <c r="BA112" s="169"/>
      <c r="BB112" s="66" t="str">
        <f t="shared" ref="BB112:BB113" si="58">IF($G112="","",ROUND(IF($F112="","",AZ112/$F112),4))</f>
        <v/>
      </c>
      <c r="BC112" s="264"/>
      <c r="BD112" s="36" t="str">
        <f t="shared" si="50"/>
        <v/>
      </c>
      <c r="BE112" s="173"/>
      <c r="BF112" s="173"/>
      <c r="BG112" s="261"/>
      <c r="BH112" s="117" t="str">
        <f t="shared" si="22"/>
        <v/>
      </c>
      <c r="BI112" s="168"/>
      <c r="BJ112" s="169"/>
      <c r="BK112" s="66" t="str">
        <f t="shared" ref="BK112:BK113" si="59">IF($G112="","",ROUND(IF($F112="","",BI112/$F112),4))</f>
        <v/>
      </c>
      <c r="BL112" s="264"/>
      <c r="BM112" s="36" t="str">
        <f t="shared" si="51"/>
        <v/>
      </c>
      <c r="BN112" s="173"/>
      <c r="BO112" s="173"/>
      <c r="BP112" s="261"/>
      <c r="BQ112" s="117" t="str">
        <f t="shared" si="24"/>
        <v/>
      </c>
      <c r="BR112" s="168"/>
      <c r="BS112" s="169"/>
      <c r="BT112" s="66" t="str">
        <f t="shared" ref="BT112:BT113" si="60">IF($G112="","",ROUND(IF($F112="","",BR112/$F112),4))</f>
        <v/>
      </c>
      <c r="BU112" s="264"/>
      <c r="BV112" s="36" t="str">
        <f t="shared" si="52"/>
        <v/>
      </c>
      <c r="BW112" s="173"/>
      <c r="BX112" s="173"/>
      <c r="BY112" s="261"/>
      <c r="BZ112" s="117" t="str">
        <f t="shared" si="26"/>
        <v/>
      </c>
      <c r="CA112" s="106"/>
      <c r="CB112" s="191"/>
      <c r="CD112" s="62" t="str">
        <f t="shared" si="35"/>
        <v/>
      </c>
      <c r="CE112" s="67" t="str">
        <f t="shared" si="36"/>
        <v/>
      </c>
      <c r="CF112" s="64" t="str">
        <f t="shared" si="37"/>
        <v/>
      </c>
    </row>
    <row r="113" spans="1:84" ht="15" hidden="1" customHeight="1" thickBot="1" x14ac:dyDescent="0.25">
      <c r="A113" s="68"/>
      <c r="B113" s="170"/>
      <c r="C113" s="164"/>
      <c r="D113" s="171"/>
      <c r="E113" s="166"/>
      <c r="F113" s="167"/>
      <c r="G113" s="168"/>
      <c r="H113" s="169"/>
      <c r="I113" s="66" t="str">
        <f t="shared" si="53"/>
        <v/>
      </c>
      <c r="J113" s="265"/>
      <c r="K113" s="36" t="str">
        <f t="shared" si="27"/>
        <v/>
      </c>
      <c r="L113" s="173"/>
      <c r="M113" s="173"/>
      <c r="N113" s="262"/>
      <c r="O113" s="117" t="str">
        <f t="shared" si="12"/>
        <v/>
      </c>
      <c r="P113" s="168"/>
      <c r="Q113" s="169"/>
      <c r="R113" s="66" t="str">
        <f t="shared" si="54"/>
        <v/>
      </c>
      <c r="S113" s="265"/>
      <c r="T113" s="36" t="str">
        <f t="shared" si="46"/>
        <v/>
      </c>
      <c r="U113" s="173"/>
      <c r="V113" s="173"/>
      <c r="W113" s="262"/>
      <c r="X113" s="117" t="str">
        <f t="shared" si="14"/>
        <v/>
      </c>
      <c r="Y113" s="168"/>
      <c r="Z113" s="169"/>
      <c r="AA113" s="66" t="str">
        <f t="shared" si="55"/>
        <v/>
      </c>
      <c r="AB113" s="265"/>
      <c r="AC113" s="36" t="str">
        <f t="shared" si="47"/>
        <v/>
      </c>
      <c r="AD113" s="173"/>
      <c r="AE113" s="173"/>
      <c r="AF113" s="262"/>
      <c r="AG113" s="117" t="str">
        <f t="shared" si="16"/>
        <v/>
      </c>
      <c r="AH113" s="168"/>
      <c r="AI113" s="169"/>
      <c r="AJ113" s="66" t="str">
        <f t="shared" si="56"/>
        <v/>
      </c>
      <c r="AK113" s="265"/>
      <c r="AL113" s="36" t="str">
        <f t="shared" si="48"/>
        <v/>
      </c>
      <c r="AM113" s="173"/>
      <c r="AN113" s="173"/>
      <c r="AO113" s="262"/>
      <c r="AP113" s="117" t="str">
        <f t="shared" si="18"/>
        <v/>
      </c>
      <c r="AQ113" s="168"/>
      <c r="AR113" s="169"/>
      <c r="AS113" s="66" t="str">
        <f t="shared" si="57"/>
        <v/>
      </c>
      <c r="AT113" s="265"/>
      <c r="AU113" s="36" t="str">
        <f t="shared" si="49"/>
        <v/>
      </c>
      <c r="AV113" s="173"/>
      <c r="AW113" s="173"/>
      <c r="AX113" s="262"/>
      <c r="AY113" s="117" t="str">
        <f t="shared" si="20"/>
        <v/>
      </c>
      <c r="AZ113" s="168"/>
      <c r="BA113" s="169"/>
      <c r="BB113" s="66" t="str">
        <f t="shared" si="58"/>
        <v/>
      </c>
      <c r="BC113" s="265"/>
      <c r="BD113" s="36" t="str">
        <f t="shared" si="50"/>
        <v/>
      </c>
      <c r="BE113" s="173"/>
      <c r="BF113" s="173"/>
      <c r="BG113" s="262"/>
      <c r="BH113" s="117" t="str">
        <f t="shared" si="22"/>
        <v/>
      </c>
      <c r="BI113" s="168"/>
      <c r="BJ113" s="169"/>
      <c r="BK113" s="66" t="str">
        <f t="shared" si="59"/>
        <v/>
      </c>
      <c r="BL113" s="265"/>
      <c r="BM113" s="36" t="str">
        <f t="shared" si="51"/>
        <v/>
      </c>
      <c r="BN113" s="173"/>
      <c r="BO113" s="173"/>
      <c r="BP113" s="262"/>
      <c r="BQ113" s="117" t="str">
        <f t="shared" si="24"/>
        <v/>
      </c>
      <c r="BR113" s="168"/>
      <c r="BS113" s="169"/>
      <c r="BT113" s="66" t="str">
        <f t="shared" si="60"/>
        <v/>
      </c>
      <c r="BU113" s="265"/>
      <c r="BV113" s="36" t="str">
        <f t="shared" si="52"/>
        <v/>
      </c>
      <c r="BW113" s="173"/>
      <c r="BX113" s="173"/>
      <c r="BY113" s="262"/>
      <c r="BZ113" s="117" t="str">
        <f t="shared" si="26"/>
        <v/>
      </c>
      <c r="CA113" s="106"/>
      <c r="CB113" s="177"/>
      <c r="CD113" s="62" t="str">
        <f t="shared" si="35"/>
        <v/>
      </c>
      <c r="CE113" s="67" t="str">
        <f t="shared" si="36"/>
        <v/>
      </c>
      <c r="CF113" s="64" t="str">
        <f t="shared" si="37"/>
        <v/>
      </c>
    </row>
    <row r="114" spans="1:84" s="14" customFormat="1" ht="7.5" customHeight="1" thickTop="1" thickBot="1" x14ac:dyDescent="0.25">
      <c r="A114" s="97"/>
      <c r="B114" s="98"/>
      <c r="C114" s="98"/>
      <c r="D114" s="99"/>
      <c r="E114" s="99"/>
      <c r="F114" s="100"/>
      <c r="G114" s="74"/>
      <c r="H114" s="75"/>
      <c r="I114" s="76"/>
      <c r="J114" s="76"/>
      <c r="K114" s="76"/>
      <c r="L114" s="76"/>
      <c r="M114" s="76"/>
      <c r="N114" s="101"/>
      <c r="O114" s="113"/>
      <c r="P114" s="74"/>
      <c r="Q114" s="75"/>
      <c r="R114" s="76"/>
      <c r="S114" s="76"/>
      <c r="T114" s="76"/>
      <c r="U114" s="76"/>
      <c r="V114" s="76"/>
      <c r="W114" s="101"/>
      <c r="X114" s="113"/>
      <c r="Y114" s="74"/>
      <c r="Z114" s="75"/>
      <c r="AA114" s="76"/>
      <c r="AB114" s="76"/>
      <c r="AC114" s="76"/>
      <c r="AD114" s="76"/>
      <c r="AE114" s="76"/>
      <c r="AF114" s="101"/>
      <c r="AG114" s="113"/>
      <c r="AH114" s="74"/>
      <c r="AI114" s="75"/>
      <c r="AJ114" s="76"/>
      <c r="AK114" s="76"/>
      <c r="AL114" s="76"/>
      <c r="AM114" s="76"/>
      <c r="AN114" s="76"/>
      <c r="AO114" s="101"/>
      <c r="AP114" s="113"/>
      <c r="AQ114" s="74"/>
      <c r="AR114" s="75"/>
      <c r="AS114" s="76"/>
      <c r="AT114" s="76"/>
      <c r="AU114" s="76"/>
      <c r="AV114" s="76"/>
      <c r="AW114" s="76"/>
      <c r="AX114" s="101"/>
      <c r="AY114" s="113"/>
      <c r="AZ114" s="74"/>
      <c r="BA114" s="75"/>
      <c r="BB114" s="76"/>
      <c r="BC114" s="76"/>
      <c r="BD114" s="76"/>
      <c r="BE114" s="76"/>
      <c r="BF114" s="76"/>
      <c r="BG114" s="101"/>
      <c r="BH114" s="113"/>
      <c r="BI114" s="74"/>
      <c r="BJ114" s="75"/>
      <c r="BK114" s="76"/>
      <c r="BL114" s="76"/>
      <c r="BM114" s="76"/>
      <c r="BN114" s="76"/>
      <c r="BO114" s="76"/>
      <c r="BP114" s="101"/>
      <c r="BQ114" s="113"/>
      <c r="BR114" s="74"/>
      <c r="BS114" s="75"/>
      <c r="BT114" s="76"/>
      <c r="BU114" s="76"/>
      <c r="BV114" s="76"/>
      <c r="BW114" s="76"/>
      <c r="BX114" s="76"/>
      <c r="BY114" s="101"/>
      <c r="BZ114" s="113"/>
      <c r="CA114" s="107"/>
      <c r="CB114" s="126"/>
      <c r="CD114" s="94" t="str">
        <f t="shared" si="35"/>
        <v/>
      </c>
      <c r="CE114" s="95" t="str">
        <f t="shared" ref="CE114:CE115" si="61">C114&amp;E114</f>
        <v/>
      </c>
      <c r="CF114" s="96" t="str">
        <f t="shared" si="37"/>
        <v/>
      </c>
    </row>
    <row r="115" spans="1:84" s="93" customFormat="1" ht="15.6" thickTop="1" thickBot="1" x14ac:dyDescent="0.25">
      <c r="A115" s="266" t="s">
        <v>61</v>
      </c>
      <c r="B115" s="267"/>
      <c r="C115" s="267"/>
      <c r="D115" s="267"/>
      <c r="E115" s="92"/>
      <c r="F115" s="69"/>
      <c r="G115" s="70">
        <f>SUM(G10:G114)</f>
        <v>70200</v>
      </c>
      <c r="H115" s="71">
        <f>SUM(H9:H114)</f>
        <v>64200</v>
      </c>
      <c r="I115" s="116">
        <f>AVERAGE(I11:I114)</f>
        <v>3.7766666666666664E-2</v>
      </c>
      <c r="J115" s="71">
        <f>'交付申請額（上限額）の算定'!$K$25*G115</f>
        <v>18720</v>
      </c>
      <c r="K115" s="71">
        <f>SUM(K9:K114)</f>
        <v>70200</v>
      </c>
      <c r="L115" s="71">
        <f>SUM(L9:L114)</f>
        <v>64200</v>
      </c>
      <c r="M115" s="71">
        <f>SUM(M9:M114)</f>
        <v>6000</v>
      </c>
      <c r="N115" s="193">
        <v>19000</v>
      </c>
      <c r="O115" s="116">
        <f>AVERAGE(O11:O114)</f>
        <v>3.7766666666666664E-2</v>
      </c>
      <c r="P115" s="70">
        <f>SUM(P10:P114)</f>
        <v>70200</v>
      </c>
      <c r="Q115" s="71">
        <f>SUM(Q9:Q114)</f>
        <v>64200</v>
      </c>
      <c r="R115" s="116">
        <f>AVERAGE(R11:R114)</f>
        <v>3.7766666666666664E-2</v>
      </c>
      <c r="S115" s="71">
        <f>'交付申請額（上限額）の算定'!$K$25*P115</f>
        <v>18720</v>
      </c>
      <c r="T115" s="71">
        <f>SUM(T9:T114)</f>
        <v>70200</v>
      </c>
      <c r="U115" s="71">
        <f>SUM(U9:U114)</f>
        <v>64200</v>
      </c>
      <c r="V115" s="71">
        <f>SUM(V9:V114)</f>
        <v>6000</v>
      </c>
      <c r="W115" s="193">
        <v>19000</v>
      </c>
      <c r="X115" s="116">
        <f>AVERAGE(X11:X114)</f>
        <v>3.7766666666666664E-2</v>
      </c>
      <c r="Y115" s="70">
        <f>SUM(Y10:Y114)</f>
        <v>81200</v>
      </c>
      <c r="Z115" s="71">
        <f>SUM(Z9:Z114)</f>
        <v>76200</v>
      </c>
      <c r="AA115" s="116">
        <f>AVERAGE(AA11:AA114)</f>
        <v>4.0215384615384611E-2</v>
      </c>
      <c r="AB115" s="71">
        <f>'交付申請額（上限額）の算定'!$K$25*Y115</f>
        <v>21653.333333333332</v>
      </c>
      <c r="AC115" s="71">
        <f>SUM(AC9:AC114)</f>
        <v>81200</v>
      </c>
      <c r="AD115" s="71">
        <f>SUM(AD9:AD114)</f>
        <v>76200</v>
      </c>
      <c r="AE115" s="71">
        <f>SUM(AE9:AE114)</f>
        <v>5000</v>
      </c>
      <c r="AF115" s="193">
        <v>21000</v>
      </c>
      <c r="AG115" s="116">
        <f>AVERAGE(AG11:AG114)</f>
        <v>4.0215384615384611E-2</v>
      </c>
      <c r="AH115" s="70">
        <f>SUM(AH10:AH114)</f>
        <v>81200</v>
      </c>
      <c r="AI115" s="71">
        <f>SUM(AI9:AI114)</f>
        <v>76200</v>
      </c>
      <c r="AJ115" s="116">
        <f>AVERAGE(AJ11:AJ114)</f>
        <v>4.0215384615384611E-2</v>
      </c>
      <c r="AK115" s="71">
        <f>'交付申請額（上限額）の算定'!$K$25*AH115</f>
        <v>21653.333333333332</v>
      </c>
      <c r="AL115" s="71">
        <f>SUM(AL9:AL114)</f>
        <v>81200</v>
      </c>
      <c r="AM115" s="71">
        <f>SUM(AM9:AM114)</f>
        <v>76200</v>
      </c>
      <c r="AN115" s="71">
        <f>SUM(AN9:AN114)</f>
        <v>5000</v>
      </c>
      <c r="AO115" s="193">
        <v>21000</v>
      </c>
      <c r="AP115" s="116">
        <f>AVERAGE(AP11:AP114)</f>
        <v>4.0215384615384611E-2</v>
      </c>
      <c r="AQ115" s="70">
        <f>SUM(AQ10:AQ114)</f>
        <v>81200</v>
      </c>
      <c r="AR115" s="71">
        <f>SUM(AR9:AR114)</f>
        <v>76200</v>
      </c>
      <c r="AS115" s="116">
        <f>AVERAGE(AS11:AS114)</f>
        <v>4.0215384615384611E-2</v>
      </c>
      <c r="AT115" s="71">
        <f>'交付申請額（上限額）の算定'!$K$25*AQ115</f>
        <v>21653.333333333332</v>
      </c>
      <c r="AU115" s="71">
        <f>SUM(AU9:AU114)</f>
        <v>81200</v>
      </c>
      <c r="AV115" s="71">
        <f>SUM(AV9:AV114)</f>
        <v>76200</v>
      </c>
      <c r="AW115" s="71">
        <f>SUM(AW9:AW114)</f>
        <v>5000</v>
      </c>
      <c r="AX115" s="193">
        <v>21000</v>
      </c>
      <c r="AY115" s="116">
        <f>AVERAGE(AY11:AY114)</f>
        <v>4.0215384615384611E-2</v>
      </c>
      <c r="AZ115" s="70">
        <f>SUM(AZ10:AZ114)</f>
        <v>81200</v>
      </c>
      <c r="BA115" s="71">
        <f>SUM(BA9:BA114)</f>
        <v>76200</v>
      </c>
      <c r="BB115" s="116">
        <f>AVERAGE(BB11:BB114)</f>
        <v>4.0215384615384611E-2</v>
      </c>
      <c r="BC115" s="71">
        <f>'交付申請額（上限額）の算定'!$K$25*AZ115</f>
        <v>21653.333333333332</v>
      </c>
      <c r="BD115" s="71">
        <f>SUM(BD9:BD114)</f>
        <v>81200</v>
      </c>
      <c r="BE115" s="71">
        <f>SUM(BE9:BE114)</f>
        <v>76200</v>
      </c>
      <c r="BF115" s="71">
        <f>SUM(BF9:BF114)</f>
        <v>5000</v>
      </c>
      <c r="BG115" s="193">
        <v>21000</v>
      </c>
      <c r="BH115" s="116">
        <f>AVERAGE(BH11:BH114)</f>
        <v>4.0215384615384611E-2</v>
      </c>
      <c r="BI115" s="70">
        <f>SUM(BI10:BI114)</f>
        <v>81200</v>
      </c>
      <c r="BJ115" s="71">
        <f>SUM(BJ9:BJ114)</f>
        <v>76200</v>
      </c>
      <c r="BK115" s="116">
        <f>AVERAGE(BK11:BK114)</f>
        <v>4.0215384615384611E-2</v>
      </c>
      <c r="BL115" s="71">
        <f>'交付申請額（上限額）の算定'!$K$25*BI115</f>
        <v>21653.333333333332</v>
      </c>
      <c r="BM115" s="71">
        <f>SUM(BM9:BM114)</f>
        <v>81200</v>
      </c>
      <c r="BN115" s="71">
        <f>SUM(BN9:BN114)</f>
        <v>76200</v>
      </c>
      <c r="BO115" s="71">
        <f>SUM(BO9:BO114)</f>
        <v>5000</v>
      </c>
      <c r="BP115" s="193">
        <v>21000</v>
      </c>
      <c r="BQ115" s="116">
        <f>AVERAGE(BQ11:BQ114)</f>
        <v>4.0215384615384611E-2</v>
      </c>
      <c r="BR115" s="70">
        <f>SUM(BR10:BR114)</f>
        <v>81200</v>
      </c>
      <c r="BS115" s="71">
        <f>SUM(BS9:BS114)</f>
        <v>76200</v>
      </c>
      <c r="BT115" s="116">
        <f>AVERAGE(BT11:BT114)</f>
        <v>4.0215384615384611E-2</v>
      </c>
      <c r="BU115" s="71">
        <f>'交付申請額（上限額）の算定'!$K$25*BR115</f>
        <v>21653.333333333332</v>
      </c>
      <c r="BV115" s="71">
        <f>SUM(BV9:BV114)</f>
        <v>81200</v>
      </c>
      <c r="BW115" s="71">
        <f>SUM(BW9:BW114)</f>
        <v>76200</v>
      </c>
      <c r="BX115" s="71">
        <f>SUM(BX9:BX114)</f>
        <v>5000</v>
      </c>
      <c r="BY115" s="193">
        <v>21000</v>
      </c>
      <c r="BZ115" s="116">
        <f>AVERAGE(BZ11:BZ114)</f>
        <v>4.0215384615384611E-2</v>
      </c>
      <c r="CA115" s="108"/>
      <c r="CB115" s="127"/>
      <c r="CD115" s="94"/>
      <c r="CE115" s="95" t="str">
        <f t="shared" si="61"/>
        <v/>
      </c>
      <c r="CF115" s="96" t="str">
        <f t="shared" si="37"/>
        <v/>
      </c>
    </row>
    <row r="116" spans="1:84" s="14" customFormat="1" ht="7.5" customHeight="1" x14ac:dyDescent="0.2">
      <c r="B116" s="93"/>
      <c r="C116" s="93"/>
      <c r="CB116" s="128"/>
    </row>
    <row r="117" spans="1:84" s="90" customFormat="1" ht="13.8" thickBot="1" x14ac:dyDescent="0.25">
      <c r="B117" s="114"/>
      <c r="C117" s="114"/>
      <c r="G117" s="14"/>
      <c r="J117" s="115" t="s">
        <v>70</v>
      </c>
      <c r="N117" s="115" t="s">
        <v>71</v>
      </c>
      <c r="P117" s="14"/>
      <c r="S117" s="115" t="s">
        <v>70</v>
      </c>
      <c r="W117" s="115" t="s">
        <v>71</v>
      </c>
      <c r="Y117" s="115"/>
      <c r="AB117" s="115" t="s">
        <v>70</v>
      </c>
      <c r="AF117" s="115" t="s">
        <v>71</v>
      </c>
      <c r="AH117" s="115"/>
      <c r="AK117" s="115" t="s">
        <v>70</v>
      </c>
      <c r="AO117" s="115" t="s">
        <v>71</v>
      </c>
      <c r="AQ117" s="115"/>
      <c r="AT117" s="115" t="s">
        <v>70</v>
      </c>
      <c r="AX117" s="115" t="s">
        <v>71</v>
      </c>
      <c r="AZ117" s="115"/>
      <c r="BC117" s="115" t="s">
        <v>70</v>
      </c>
      <c r="BG117" s="115" t="s">
        <v>71</v>
      </c>
      <c r="BI117" s="115"/>
      <c r="BL117" s="115" t="s">
        <v>70</v>
      </c>
      <c r="BP117" s="115" t="s">
        <v>71</v>
      </c>
      <c r="BR117" s="115"/>
      <c r="BU117" s="115" t="s">
        <v>70</v>
      </c>
      <c r="BY117" s="115" t="s">
        <v>71</v>
      </c>
      <c r="CB117" s="115"/>
    </row>
    <row r="118" spans="1:84" s="14" customFormat="1" ht="13.8" thickBot="1" x14ac:dyDescent="0.25">
      <c r="B118" s="93"/>
      <c r="C118" s="93"/>
      <c r="G118" s="13"/>
      <c r="H118" s="110"/>
      <c r="I118" s="109"/>
      <c r="J118" s="91">
        <f>G115+J115</f>
        <v>88920</v>
      </c>
      <c r="L118" s="110"/>
      <c r="M118" s="109"/>
      <c r="N118" s="91">
        <f>K115+N115</f>
        <v>89200</v>
      </c>
      <c r="P118" s="13"/>
      <c r="Q118" s="110"/>
      <c r="R118" s="109"/>
      <c r="S118" s="91">
        <f>P115+S115</f>
        <v>88920</v>
      </c>
      <c r="U118" s="110"/>
      <c r="V118" s="109"/>
      <c r="W118" s="91">
        <f>T115+W115</f>
        <v>89200</v>
      </c>
      <c r="Y118" s="13"/>
      <c r="Z118" s="110"/>
      <c r="AA118" s="109"/>
      <c r="AB118" s="91">
        <f>Y115+AB115</f>
        <v>102853.33333333333</v>
      </c>
      <c r="AD118" s="110"/>
      <c r="AE118" s="109"/>
      <c r="AF118" s="91">
        <f>AC115+AF115</f>
        <v>102200</v>
      </c>
      <c r="AH118" s="13"/>
      <c r="AI118" s="110"/>
      <c r="AJ118" s="109"/>
      <c r="AK118" s="91">
        <f>AH115+AK115</f>
        <v>102853.33333333333</v>
      </c>
      <c r="AM118" s="110"/>
      <c r="AN118" s="109"/>
      <c r="AO118" s="91">
        <f>AL115+AO115</f>
        <v>102200</v>
      </c>
      <c r="AQ118" s="13"/>
      <c r="AR118" s="110"/>
      <c r="AS118" s="109"/>
      <c r="AT118" s="91">
        <f>AQ115+AT115</f>
        <v>102853.33333333333</v>
      </c>
      <c r="AV118" s="110"/>
      <c r="AW118" s="109"/>
      <c r="AX118" s="91">
        <f>AU115+AX115</f>
        <v>102200</v>
      </c>
      <c r="AZ118" s="13"/>
      <c r="BA118" s="110"/>
      <c r="BB118" s="109"/>
      <c r="BC118" s="91">
        <f>AZ115+BC115</f>
        <v>102853.33333333333</v>
      </c>
      <c r="BE118" s="110"/>
      <c r="BF118" s="109"/>
      <c r="BG118" s="91">
        <f>BD115+BG115</f>
        <v>102200</v>
      </c>
      <c r="BI118" s="13"/>
      <c r="BJ118" s="110"/>
      <c r="BK118" s="109"/>
      <c r="BL118" s="91">
        <f>BI115+BL115</f>
        <v>102853.33333333333</v>
      </c>
      <c r="BN118" s="110"/>
      <c r="BO118" s="109"/>
      <c r="BP118" s="91">
        <f>BM115+BP115</f>
        <v>102200</v>
      </c>
      <c r="BR118" s="13"/>
      <c r="BS118" s="110"/>
      <c r="BT118" s="109"/>
      <c r="BU118" s="91">
        <f>BR115+BU115</f>
        <v>102853.33333333333</v>
      </c>
      <c r="BW118" s="110"/>
      <c r="BX118" s="109"/>
      <c r="BY118" s="91">
        <f>BV115+BY115</f>
        <v>102200</v>
      </c>
      <c r="CB118" s="192"/>
    </row>
    <row r="119" spans="1:84" s="14" customFormat="1" ht="7.5" customHeight="1" x14ac:dyDescent="0.2">
      <c r="B119" s="93"/>
      <c r="C119" s="93"/>
      <c r="AH119" s="13"/>
      <c r="AZ119" s="13"/>
      <c r="BR119" s="13"/>
      <c r="CB119" s="192"/>
    </row>
    <row r="120" spans="1:84" x14ac:dyDescent="0.2">
      <c r="P120" s="14"/>
      <c r="Q120" s="14"/>
      <c r="T120" s="14"/>
      <c r="U120" s="14"/>
      <c r="V120" s="14"/>
      <c r="W120" s="14"/>
      <c r="Y120" s="14"/>
      <c r="Z120" s="14"/>
      <c r="AC120" s="14"/>
      <c r="AD120" s="14"/>
      <c r="AE120" s="14"/>
      <c r="AF120" s="14"/>
      <c r="AQ120" s="14"/>
      <c r="AR120" s="14"/>
      <c r="AU120" s="14"/>
      <c r="AV120" s="14"/>
      <c r="AW120" s="14"/>
      <c r="AX120" s="14"/>
      <c r="AZ120" s="14"/>
      <c r="BA120" s="14"/>
      <c r="BD120" s="14"/>
      <c r="BE120" s="14"/>
      <c r="BF120" s="14"/>
      <c r="BG120" s="14"/>
      <c r="BR120" s="14"/>
      <c r="BS120" s="14"/>
      <c r="BV120" s="14"/>
      <c r="BW120" s="14"/>
      <c r="BX120" s="14"/>
      <c r="BY120" s="14"/>
    </row>
    <row r="121" spans="1:84" x14ac:dyDescent="0.2">
      <c r="P121" s="14"/>
      <c r="Q121" s="14"/>
      <c r="T121" s="14"/>
      <c r="U121" s="14"/>
      <c r="V121" s="14"/>
      <c r="W121" s="14"/>
      <c r="Y121" s="14"/>
      <c r="Z121" s="14"/>
      <c r="AC121" s="14"/>
      <c r="AD121" s="14"/>
      <c r="AE121" s="14"/>
      <c r="AF121" s="14"/>
      <c r="AQ121" s="14"/>
      <c r="AR121" s="14"/>
      <c r="AU121" s="14"/>
      <c r="AV121" s="14"/>
      <c r="AW121" s="14"/>
      <c r="AX121" s="14"/>
      <c r="AZ121" s="14"/>
      <c r="BA121" s="14"/>
      <c r="BD121" s="14"/>
      <c r="BE121" s="14"/>
      <c r="BF121" s="14"/>
      <c r="BG121" s="14"/>
      <c r="BR121" s="14"/>
      <c r="BS121" s="14"/>
      <c r="BV121" s="14"/>
      <c r="BW121" s="14"/>
      <c r="BX121" s="14"/>
      <c r="BY121" s="14"/>
    </row>
    <row r="122" spans="1:84" x14ac:dyDescent="0.2">
      <c r="P122" s="14"/>
      <c r="Q122" s="14"/>
      <c r="T122" s="14"/>
      <c r="U122" s="14"/>
      <c r="V122" s="14"/>
      <c r="W122" s="14"/>
      <c r="Y122" s="14"/>
      <c r="Z122" s="14"/>
      <c r="AC122" s="14"/>
      <c r="AD122" s="14"/>
      <c r="AE122" s="14"/>
      <c r="AF122" s="14"/>
      <c r="AQ122" s="14"/>
      <c r="AR122" s="14"/>
      <c r="AU122" s="14"/>
      <c r="AV122" s="14"/>
      <c r="AW122" s="14"/>
      <c r="AX122" s="14"/>
      <c r="AZ122" s="14"/>
      <c r="BA122" s="14"/>
      <c r="BD122" s="14"/>
      <c r="BE122" s="14"/>
      <c r="BF122" s="14"/>
      <c r="BG122" s="14"/>
      <c r="BR122" s="14"/>
      <c r="BS122" s="14"/>
      <c r="BV122" s="14"/>
      <c r="BW122" s="14"/>
      <c r="BX122" s="14"/>
      <c r="BY122" s="14"/>
    </row>
    <row r="123" spans="1:84" x14ac:dyDescent="0.2">
      <c r="P123" s="14"/>
      <c r="Q123" s="14"/>
      <c r="T123" s="14"/>
      <c r="U123" s="14"/>
      <c r="V123" s="14"/>
      <c r="W123" s="14"/>
      <c r="Y123" s="14"/>
      <c r="Z123" s="14"/>
      <c r="AC123" s="14"/>
      <c r="AD123" s="14"/>
      <c r="AE123" s="14"/>
      <c r="AF123" s="14"/>
      <c r="AQ123" s="14"/>
      <c r="AR123" s="14"/>
      <c r="AU123" s="14"/>
      <c r="AV123" s="14"/>
      <c r="AW123" s="14"/>
      <c r="AX123" s="14"/>
      <c r="AZ123" s="14"/>
      <c r="BA123" s="14"/>
      <c r="BD123" s="14"/>
      <c r="BE123" s="14"/>
      <c r="BF123" s="14"/>
      <c r="BG123" s="14"/>
      <c r="BR123" s="14"/>
      <c r="BS123" s="14"/>
      <c r="BV123" s="14"/>
      <c r="BW123" s="14"/>
      <c r="BX123" s="14"/>
      <c r="BY123" s="14"/>
    </row>
    <row r="124" spans="1:84" x14ac:dyDescent="0.2">
      <c r="P124" s="14"/>
      <c r="Q124" s="14"/>
      <c r="T124" s="14"/>
      <c r="U124" s="14"/>
      <c r="V124" s="14"/>
      <c r="W124" s="14"/>
      <c r="Y124" s="14"/>
      <c r="Z124" s="14"/>
      <c r="AC124" s="14"/>
      <c r="AD124" s="14"/>
      <c r="AE124" s="14"/>
      <c r="AF124" s="14"/>
      <c r="AQ124" s="14"/>
      <c r="AR124" s="14"/>
      <c r="AU124" s="14"/>
      <c r="AV124" s="14"/>
      <c r="AW124" s="14"/>
      <c r="AX124" s="14"/>
      <c r="AZ124" s="14"/>
      <c r="BA124" s="14"/>
      <c r="BD124" s="14"/>
      <c r="BE124" s="14"/>
      <c r="BF124" s="14"/>
      <c r="BG124" s="14"/>
      <c r="BR124" s="14"/>
      <c r="BS124" s="14"/>
      <c r="BV124" s="14"/>
      <c r="BW124" s="14"/>
      <c r="BX124" s="14"/>
      <c r="BY124" s="14"/>
    </row>
    <row r="125" spans="1:84" x14ac:dyDescent="0.2">
      <c r="P125" s="14"/>
      <c r="Q125" s="14"/>
      <c r="T125" s="14"/>
      <c r="U125" s="14"/>
      <c r="V125" s="14"/>
      <c r="W125" s="14"/>
      <c r="Y125" s="14"/>
      <c r="Z125" s="14"/>
      <c r="AC125" s="14"/>
      <c r="AD125" s="14"/>
      <c r="AE125" s="14"/>
      <c r="AF125" s="14"/>
      <c r="AQ125" s="14"/>
      <c r="AR125" s="14"/>
      <c r="AU125" s="14"/>
      <c r="AV125" s="14"/>
      <c r="AW125" s="14"/>
      <c r="AX125" s="14"/>
      <c r="AZ125" s="14"/>
      <c r="BA125" s="14"/>
      <c r="BD125" s="14"/>
      <c r="BE125" s="14"/>
      <c r="BF125" s="14"/>
      <c r="BG125" s="14"/>
      <c r="BR125" s="14"/>
      <c r="BS125" s="14"/>
      <c r="BV125" s="14"/>
      <c r="BW125" s="14"/>
      <c r="BX125" s="14"/>
      <c r="BY125" s="14"/>
    </row>
    <row r="126" spans="1:84" x14ac:dyDescent="0.2">
      <c r="P126" s="14"/>
      <c r="Q126" s="14"/>
      <c r="T126" s="14"/>
      <c r="U126" s="14"/>
      <c r="V126" s="14"/>
      <c r="W126" s="14"/>
      <c r="Y126" s="14"/>
      <c r="Z126" s="14"/>
      <c r="AC126" s="14"/>
      <c r="AD126" s="14"/>
      <c r="AE126" s="14"/>
      <c r="AF126" s="14"/>
      <c r="AQ126" s="14"/>
      <c r="AR126" s="14"/>
      <c r="AU126" s="14"/>
      <c r="AV126" s="14"/>
      <c r="AW126" s="14"/>
      <c r="AX126" s="14"/>
      <c r="AZ126" s="14"/>
      <c r="BA126" s="14"/>
      <c r="BD126" s="14"/>
      <c r="BE126" s="14"/>
      <c r="BF126" s="14"/>
      <c r="BG126" s="14"/>
      <c r="BR126" s="14"/>
      <c r="BS126" s="14"/>
      <c r="BV126" s="14"/>
      <c r="BW126" s="14"/>
      <c r="BX126" s="14"/>
      <c r="BY126" s="14"/>
    </row>
    <row r="127" spans="1:84" x14ac:dyDescent="0.2">
      <c r="P127" s="14"/>
      <c r="Q127" s="14"/>
      <c r="T127" s="14"/>
      <c r="U127" s="14"/>
      <c r="V127" s="14"/>
      <c r="W127" s="14"/>
      <c r="Y127" s="14"/>
      <c r="Z127" s="14"/>
      <c r="AC127" s="14"/>
      <c r="AD127" s="14"/>
      <c r="AE127" s="14"/>
      <c r="AF127" s="14"/>
      <c r="AQ127" s="14"/>
      <c r="AR127" s="14"/>
      <c r="AU127" s="14"/>
      <c r="AV127" s="14"/>
      <c r="AW127" s="14"/>
      <c r="AX127" s="14"/>
      <c r="AZ127" s="14"/>
      <c r="BA127" s="14"/>
      <c r="BD127" s="14"/>
      <c r="BE127" s="14"/>
      <c r="BF127" s="14"/>
      <c r="BG127" s="14"/>
      <c r="BR127" s="14"/>
      <c r="BS127" s="14"/>
      <c r="BV127" s="14"/>
      <c r="BW127" s="14"/>
      <c r="BX127" s="14"/>
      <c r="BY127" s="14"/>
    </row>
    <row r="128" spans="1:84" x14ac:dyDescent="0.2">
      <c r="P128" s="14"/>
      <c r="Q128" s="14"/>
      <c r="T128" s="14"/>
      <c r="U128" s="14"/>
      <c r="V128" s="14"/>
      <c r="W128" s="14"/>
      <c r="Y128" s="14"/>
      <c r="Z128" s="14"/>
      <c r="AC128" s="14"/>
      <c r="AD128" s="14"/>
      <c r="AE128" s="14"/>
      <c r="AF128" s="14"/>
      <c r="AQ128" s="14"/>
      <c r="AR128" s="14"/>
      <c r="AU128" s="14"/>
      <c r="AV128" s="14"/>
      <c r="AW128" s="14"/>
      <c r="AX128" s="14"/>
      <c r="AZ128" s="14"/>
      <c r="BA128" s="14"/>
      <c r="BD128" s="14"/>
      <c r="BE128" s="14"/>
      <c r="BF128" s="14"/>
      <c r="BG128" s="14"/>
      <c r="BR128" s="14"/>
      <c r="BS128" s="14"/>
      <c r="BV128" s="14"/>
      <c r="BW128" s="14"/>
      <c r="BX128" s="14"/>
      <c r="BY128" s="14"/>
    </row>
    <row r="129" spans="16:77" x14ac:dyDescent="0.2">
      <c r="P129" s="14"/>
      <c r="Q129" s="14"/>
      <c r="T129" s="14"/>
      <c r="U129" s="14"/>
      <c r="V129" s="14"/>
      <c r="W129" s="14"/>
      <c r="Y129" s="14"/>
      <c r="Z129" s="14"/>
      <c r="AC129" s="14"/>
      <c r="AD129" s="14"/>
      <c r="AE129" s="14"/>
      <c r="AF129" s="14"/>
      <c r="AQ129" s="14"/>
      <c r="AR129" s="14"/>
      <c r="AU129" s="14"/>
      <c r="AV129" s="14"/>
      <c r="AW129" s="14"/>
      <c r="AX129" s="14"/>
      <c r="AZ129" s="14"/>
      <c r="BA129" s="14"/>
      <c r="BD129" s="14"/>
      <c r="BE129" s="14"/>
      <c r="BF129" s="14"/>
      <c r="BG129" s="14"/>
      <c r="BR129" s="14"/>
      <c r="BS129" s="14"/>
      <c r="BV129" s="14"/>
      <c r="BW129" s="14"/>
      <c r="BX129" s="14"/>
      <c r="BY129" s="14"/>
    </row>
    <row r="130" spans="16:77" x14ac:dyDescent="0.2">
      <c r="P130" s="14"/>
      <c r="Q130" s="14"/>
      <c r="T130" s="14"/>
      <c r="U130" s="14"/>
      <c r="V130" s="14"/>
      <c r="W130" s="14"/>
      <c r="Y130" s="14"/>
      <c r="Z130" s="14"/>
      <c r="AC130" s="14"/>
      <c r="AD130" s="14"/>
      <c r="AE130" s="14"/>
      <c r="AF130" s="14"/>
      <c r="AQ130" s="14"/>
      <c r="AR130" s="14"/>
      <c r="AU130" s="14"/>
      <c r="AV130" s="14"/>
      <c r="AW130" s="14"/>
      <c r="AX130" s="14"/>
      <c r="AZ130" s="14"/>
      <c r="BA130" s="14"/>
      <c r="BD130" s="14"/>
      <c r="BE130" s="14"/>
      <c r="BF130" s="14"/>
      <c r="BG130" s="14"/>
      <c r="BR130" s="14"/>
      <c r="BS130" s="14"/>
      <c r="BV130" s="14"/>
      <c r="BW130" s="14"/>
      <c r="BX130" s="14"/>
      <c r="BY130" s="14"/>
    </row>
    <row r="131" spans="16:77" x14ac:dyDescent="0.2">
      <c r="P131" s="14"/>
      <c r="Q131" s="14"/>
      <c r="T131" s="14"/>
      <c r="U131" s="14"/>
      <c r="V131" s="14"/>
      <c r="W131" s="14"/>
      <c r="Y131" s="14"/>
      <c r="Z131" s="14"/>
      <c r="AC131" s="14"/>
      <c r="AD131" s="14"/>
      <c r="AE131" s="14"/>
      <c r="AF131" s="14"/>
      <c r="AQ131" s="14"/>
      <c r="AR131" s="14"/>
      <c r="AU131" s="14"/>
      <c r="AV131" s="14"/>
      <c r="AW131" s="14"/>
      <c r="AX131" s="14"/>
      <c r="AZ131" s="14"/>
      <c r="BA131" s="14"/>
      <c r="BD131" s="14"/>
      <c r="BE131" s="14"/>
      <c r="BF131" s="14"/>
      <c r="BG131" s="14"/>
      <c r="BR131" s="14"/>
      <c r="BS131" s="14"/>
      <c r="BV131" s="14"/>
      <c r="BW131" s="14"/>
      <c r="BX131" s="14"/>
      <c r="BY131" s="14"/>
    </row>
    <row r="132" spans="16:77" x14ac:dyDescent="0.2">
      <c r="P132" s="14"/>
      <c r="Q132" s="14"/>
      <c r="T132" s="14"/>
      <c r="U132" s="14"/>
      <c r="V132" s="14"/>
      <c r="W132" s="14"/>
      <c r="Y132" s="14"/>
      <c r="Z132" s="14"/>
      <c r="AC132" s="14"/>
      <c r="AD132" s="14"/>
      <c r="AE132" s="14"/>
      <c r="AF132" s="14"/>
      <c r="AQ132" s="14"/>
      <c r="AR132" s="14"/>
      <c r="AU132" s="14"/>
      <c r="AV132" s="14"/>
      <c r="AW132" s="14"/>
      <c r="AX132" s="14"/>
      <c r="AZ132" s="14"/>
      <c r="BA132" s="14"/>
      <c r="BD132" s="14"/>
      <c r="BE132" s="14"/>
      <c r="BF132" s="14"/>
      <c r="BG132" s="14"/>
      <c r="BR132" s="14"/>
      <c r="BS132" s="14"/>
      <c r="BV132" s="14"/>
      <c r="BW132" s="14"/>
      <c r="BX132" s="14"/>
      <c r="BY132" s="14"/>
    </row>
    <row r="133" spans="16:77" x14ac:dyDescent="0.2">
      <c r="P133" s="14"/>
      <c r="Q133" s="14"/>
      <c r="T133" s="14"/>
      <c r="U133" s="14"/>
      <c r="V133" s="14"/>
      <c r="W133" s="14"/>
      <c r="Y133" s="14"/>
      <c r="Z133" s="14"/>
      <c r="AC133" s="14"/>
      <c r="AD133" s="14"/>
      <c r="AE133" s="14"/>
      <c r="AF133" s="14"/>
      <c r="AQ133" s="14"/>
      <c r="AR133" s="14"/>
      <c r="AU133" s="14"/>
      <c r="AV133" s="14"/>
      <c r="AW133" s="14"/>
      <c r="AX133" s="14"/>
      <c r="AZ133" s="14"/>
      <c r="BA133" s="14"/>
      <c r="BD133" s="14"/>
      <c r="BE133" s="14"/>
      <c r="BF133" s="14"/>
      <c r="BG133" s="14"/>
      <c r="BR133" s="14"/>
      <c r="BS133" s="14"/>
      <c r="BV133" s="14"/>
      <c r="BW133" s="14"/>
      <c r="BX133" s="14"/>
      <c r="BY133" s="14"/>
    </row>
    <row r="134" spans="16:77" x14ac:dyDescent="0.2">
      <c r="P134" s="14"/>
      <c r="Q134" s="14"/>
      <c r="T134" s="14"/>
      <c r="U134" s="14"/>
      <c r="V134" s="14"/>
      <c r="W134" s="14"/>
      <c r="Y134" s="14"/>
      <c r="Z134" s="14"/>
      <c r="AC134" s="14"/>
      <c r="AD134" s="14"/>
      <c r="AE134" s="14"/>
      <c r="AF134" s="14"/>
      <c r="AQ134" s="14"/>
      <c r="AR134" s="14"/>
      <c r="AU134" s="14"/>
      <c r="AV134" s="14"/>
      <c r="AW134" s="14"/>
      <c r="AX134" s="14"/>
      <c r="AZ134" s="14"/>
      <c r="BA134" s="14"/>
      <c r="BD134" s="14"/>
      <c r="BE134" s="14"/>
      <c r="BF134" s="14"/>
      <c r="BG134" s="14"/>
      <c r="BR134" s="14"/>
      <c r="BS134" s="14"/>
      <c r="BV134" s="14"/>
      <c r="BW134" s="14"/>
      <c r="BX134" s="14"/>
      <c r="BY134" s="14"/>
    </row>
    <row r="135" spans="16:77" x14ac:dyDescent="0.2">
      <c r="P135" s="14"/>
      <c r="Q135" s="14"/>
      <c r="T135" s="14"/>
      <c r="U135" s="14"/>
      <c r="V135" s="14"/>
      <c r="W135" s="14"/>
      <c r="Y135" s="14"/>
      <c r="Z135" s="14"/>
      <c r="AC135" s="14"/>
      <c r="AD135" s="14"/>
      <c r="AE135" s="14"/>
      <c r="AF135" s="14"/>
      <c r="AQ135" s="14"/>
      <c r="AR135" s="14"/>
      <c r="AU135" s="14"/>
      <c r="AV135" s="14"/>
      <c r="AW135" s="14"/>
      <c r="AX135" s="14"/>
      <c r="AZ135" s="14"/>
      <c r="BA135" s="14"/>
      <c r="BD135" s="14"/>
      <c r="BE135" s="14"/>
      <c r="BF135" s="14"/>
      <c r="BG135" s="14"/>
      <c r="BR135" s="14"/>
      <c r="BS135" s="14"/>
      <c r="BV135" s="14"/>
      <c r="BW135" s="14"/>
      <c r="BX135" s="14"/>
      <c r="BY135" s="14"/>
    </row>
    <row r="136" spans="16:77" x14ac:dyDescent="0.2">
      <c r="Q136" s="14"/>
      <c r="T136" s="14"/>
      <c r="U136" s="14"/>
      <c r="V136" s="14"/>
      <c r="W136" s="14"/>
      <c r="Y136" s="14"/>
      <c r="Z136" s="14"/>
      <c r="AC136" s="14"/>
      <c r="AD136" s="14"/>
      <c r="AE136" s="14"/>
      <c r="AF136" s="14"/>
      <c r="AQ136" s="14"/>
      <c r="AR136" s="14"/>
      <c r="AU136" s="14"/>
      <c r="AV136" s="14"/>
      <c r="AW136" s="14"/>
      <c r="AX136" s="14"/>
      <c r="AZ136" s="14"/>
      <c r="BA136" s="14"/>
      <c r="BD136" s="14"/>
      <c r="BE136" s="14"/>
      <c r="BF136" s="14"/>
      <c r="BG136" s="14"/>
      <c r="BR136" s="14"/>
      <c r="BS136" s="14"/>
      <c r="BV136" s="14"/>
      <c r="BW136" s="14"/>
      <c r="BX136" s="14"/>
      <c r="BY136" s="14"/>
    </row>
    <row r="137" spans="16:77" x14ac:dyDescent="0.2">
      <c r="Q137" s="14"/>
      <c r="T137" s="14"/>
      <c r="U137" s="14"/>
      <c r="V137" s="14"/>
      <c r="W137" s="14"/>
      <c r="Y137" s="14"/>
      <c r="Z137" s="14"/>
      <c r="AC137" s="14"/>
      <c r="AD137" s="14"/>
      <c r="AE137" s="14"/>
      <c r="AF137" s="14"/>
      <c r="AQ137" s="14"/>
      <c r="AR137" s="14"/>
      <c r="AU137" s="14"/>
      <c r="AV137" s="14"/>
      <c r="AW137" s="14"/>
      <c r="AX137" s="14"/>
      <c r="AZ137" s="14"/>
      <c r="BA137" s="14"/>
      <c r="BD137" s="14"/>
      <c r="BE137" s="14"/>
      <c r="BF137" s="14"/>
      <c r="BG137" s="14"/>
      <c r="BR137" s="14"/>
      <c r="BS137" s="14"/>
      <c r="BV137" s="14"/>
      <c r="BW137" s="14"/>
      <c r="BX137" s="14"/>
      <c r="BY137" s="14"/>
    </row>
  </sheetData>
  <sheetProtection password="E652" sheet="1" objects="1" scenarios="1"/>
  <mergeCells count="122">
    <mergeCell ref="BY12:BY113"/>
    <mergeCell ref="BW9:BW10"/>
    <mergeCell ref="BX9:BX10"/>
    <mergeCell ref="BY9:BY10"/>
    <mergeCell ref="BZ9:BZ10"/>
    <mergeCell ref="BP9:BP10"/>
    <mergeCell ref="BQ9:BQ10"/>
    <mergeCell ref="BS9:BS10"/>
    <mergeCell ref="BT9:BT10"/>
    <mergeCell ref="BU9:BU10"/>
    <mergeCell ref="AQ2:AY2"/>
    <mergeCell ref="AZ2:BH2"/>
    <mergeCell ref="BJ9:BJ10"/>
    <mergeCell ref="BK9:BK10"/>
    <mergeCell ref="BL9:BL10"/>
    <mergeCell ref="BN9:BN10"/>
    <mergeCell ref="BO9:BO10"/>
    <mergeCell ref="BI7:BQ7"/>
    <mergeCell ref="BR7:BZ7"/>
    <mergeCell ref="BI8:BL8"/>
    <mergeCell ref="BM8:BQ8"/>
    <mergeCell ref="BR8:BU8"/>
    <mergeCell ref="BV8:BZ8"/>
    <mergeCell ref="BP6:BQ6"/>
    <mergeCell ref="BY6:BZ6"/>
    <mergeCell ref="BH9:BH10"/>
    <mergeCell ref="BD8:BH8"/>
    <mergeCell ref="AK12:AK113"/>
    <mergeCell ref="AO12:AO113"/>
    <mergeCell ref="AT12:AT113"/>
    <mergeCell ref="AX12:AX113"/>
    <mergeCell ref="BC12:BC113"/>
    <mergeCell ref="BG12:BG113"/>
    <mergeCell ref="BB9:BB10"/>
    <mergeCell ref="BC9:BC10"/>
    <mergeCell ref="BE9:BE10"/>
    <mergeCell ref="BF9:BF10"/>
    <mergeCell ref="BG9:BG10"/>
    <mergeCell ref="AT9:AT10"/>
    <mergeCell ref="AV9:AV10"/>
    <mergeCell ref="AW9:AW10"/>
    <mergeCell ref="AX9:AX10"/>
    <mergeCell ref="AY9:AY10"/>
    <mergeCell ref="BA9:BA10"/>
    <mergeCell ref="AO9:AO10"/>
    <mergeCell ref="AP9:AP10"/>
    <mergeCell ref="AR9:AR10"/>
    <mergeCell ref="BL12:BL113"/>
    <mergeCell ref="BP12:BP113"/>
    <mergeCell ref="BU12:BU113"/>
    <mergeCell ref="CE7:CF11"/>
    <mergeCell ref="CD7:CD11"/>
    <mergeCell ref="M9:M10"/>
    <mergeCell ref="G7:O7"/>
    <mergeCell ref="N9:N10"/>
    <mergeCell ref="O9:O10"/>
    <mergeCell ref="K8:O8"/>
    <mergeCell ref="L9:L10"/>
    <mergeCell ref="AH7:AP7"/>
    <mergeCell ref="AQ7:AY7"/>
    <mergeCell ref="AZ7:BH7"/>
    <mergeCell ref="AH8:AK8"/>
    <mergeCell ref="AL8:AP8"/>
    <mergeCell ref="AQ8:AT8"/>
    <mergeCell ref="AU8:AY8"/>
    <mergeCell ref="AZ8:BC8"/>
    <mergeCell ref="AI9:AI10"/>
    <mergeCell ref="AJ9:AJ10"/>
    <mergeCell ref="AK9:AK10"/>
    <mergeCell ref="AM9:AM10"/>
    <mergeCell ref="AN9:AN10"/>
    <mergeCell ref="A115:D115"/>
    <mergeCell ref="C7:C10"/>
    <mergeCell ref="E7:E10"/>
    <mergeCell ref="H9:H10"/>
    <mergeCell ref="G8:J8"/>
    <mergeCell ref="I9:I10"/>
    <mergeCell ref="J9:J10"/>
    <mergeCell ref="J12:J113"/>
    <mergeCell ref="AB12:AB113"/>
    <mergeCell ref="D7:D10"/>
    <mergeCell ref="B7:B10"/>
    <mergeCell ref="A7:A10"/>
    <mergeCell ref="AF12:AF113"/>
    <mergeCell ref="N6:O6"/>
    <mergeCell ref="P7:X7"/>
    <mergeCell ref="P8:S8"/>
    <mergeCell ref="T8:X8"/>
    <mergeCell ref="Q9:Q10"/>
    <mergeCell ref="R9:R10"/>
    <mergeCell ref="S9:S10"/>
    <mergeCell ref="U9:U10"/>
    <mergeCell ref="V9:V10"/>
    <mergeCell ref="W9:W10"/>
    <mergeCell ref="X9:X10"/>
    <mergeCell ref="S12:S113"/>
    <mergeCell ref="W12:W113"/>
    <mergeCell ref="N12:N113"/>
    <mergeCell ref="A1:O1"/>
    <mergeCell ref="Y2:AG2"/>
    <mergeCell ref="CB7:CB11"/>
    <mergeCell ref="W6:X6"/>
    <mergeCell ref="AF6:AG6"/>
    <mergeCell ref="Y7:AG7"/>
    <mergeCell ref="Y8:AB8"/>
    <mergeCell ref="AC8:AG8"/>
    <mergeCell ref="Z9:Z10"/>
    <mergeCell ref="AA9:AA10"/>
    <mergeCell ref="AB9:AB10"/>
    <mergeCell ref="AD9:AD10"/>
    <mergeCell ref="AE9:AE10"/>
    <mergeCell ref="AF9:AF10"/>
    <mergeCell ref="AG9:AG10"/>
    <mergeCell ref="A2:O2"/>
    <mergeCell ref="F7:F9"/>
    <mergeCell ref="AO6:AP6"/>
    <mergeCell ref="AX6:AY6"/>
    <mergeCell ref="BG6:BH6"/>
    <mergeCell ref="P2:X2"/>
    <mergeCell ref="C4:E4"/>
    <mergeCell ref="AS9:AS10"/>
    <mergeCell ref="BR2:BZ2"/>
  </mergeCells>
  <phoneticPr fontId="1"/>
  <dataValidations count="4">
    <dataValidation type="list" allowBlank="1" showInputMessage="1" showErrorMessage="1" sqref="D114:E114">
      <formula1>"　,常勤,非常勤,派遣,その他"</formula1>
    </dataValidation>
    <dataValidation type="list" allowBlank="1" showInputMessage="1" showErrorMessage="1" sqref="C12:C113">
      <formula1>"　,園長,教員,事務長,事務職員,その他"</formula1>
    </dataValidation>
    <dataValidation type="list" allowBlank="1" showInputMessage="1" showErrorMessage="1" sqref="E12:E113">
      <formula1>"　,○"</formula1>
    </dataValidation>
    <dataValidation type="list" allowBlank="1" showInputMessage="1" showErrorMessage="1" sqref="D12:D113">
      <formula1>"　,常勤,非常勤"</formula1>
    </dataValidation>
  </dataValidations>
  <printOptions horizontalCentered="1"/>
  <pageMargins left="0.31496062992125984" right="0.31496062992125984" top="0.55118110236220474" bottom="0.15748031496062992" header="0.31496062992125984" footer="0.31496062992125984"/>
  <pageSetup paperSize="9" scale="50" fitToWidth="8" orientation="portrait" r:id="rId1"/>
  <headerFooter>
    <oddHeader>&amp;C&amp;"-,太字"&amp;14幼稚園の教育体制支援事業「賃金改善に係る計画書」兼「実績報告書」（令和３年度）</oddHeader>
  </headerFooter>
  <colBreaks count="7" manualBreakCount="7">
    <brk id="15" min="1" max="119" man="1"/>
    <brk id="24" min="1" max="119" man="1"/>
    <brk id="33" min="1" max="119" man="1"/>
    <brk id="42" min="1" max="119" man="1"/>
    <brk id="51" min="1" max="119" man="1"/>
    <brk id="60" min="1" max="119" man="1"/>
    <brk id="69" min="1" max="119"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24"/>
  <sheetViews>
    <sheetView view="pageBreakPreview" zoomScaleNormal="100" zoomScaleSheetLayoutView="100" workbookViewId="0">
      <selection activeCell="F4" sqref="F4"/>
    </sheetView>
  </sheetViews>
  <sheetFormatPr defaultColWidth="9" defaultRowHeight="13.2" x14ac:dyDescent="0.2"/>
  <cols>
    <col min="1" max="1" width="3.33203125" style="6" bestFit="1" customWidth="1"/>
    <col min="2" max="5" width="23.6640625" style="6" customWidth="1"/>
    <col min="6" max="6" width="11.6640625" style="6" bestFit="1" customWidth="1"/>
    <col min="7" max="7" width="10.44140625" style="6" customWidth="1"/>
    <col min="8" max="8" width="3.109375" style="6" customWidth="1"/>
    <col min="9" max="9" width="8.33203125" style="6" bestFit="1" customWidth="1"/>
    <col min="10" max="16384" width="9" style="6"/>
  </cols>
  <sheetData>
    <row r="1" spans="1:11" ht="16.2" x14ac:dyDescent="0.2">
      <c r="A1" s="281" t="s">
        <v>11</v>
      </c>
      <c r="B1" s="281"/>
      <c r="C1" s="281"/>
      <c r="D1" s="281"/>
      <c r="E1" s="281"/>
      <c r="F1" s="281"/>
      <c r="G1" s="281"/>
      <c r="H1" s="281"/>
      <c r="I1" s="281"/>
      <c r="K1" s="6">
        <f>COUNTA(I8:I15)</f>
        <v>8</v>
      </c>
    </row>
    <row r="3" spans="1:11" x14ac:dyDescent="0.2">
      <c r="F3" s="8" t="s">
        <v>3</v>
      </c>
      <c r="G3" s="283" t="str">
        <f>総括表!B6</f>
        <v>東京都</v>
      </c>
      <c r="H3" s="284"/>
      <c r="I3" s="285"/>
    </row>
    <row r="4" spans="1:11" x14ac:dyDescent="0.2">
      <c r="F4" s="8" t="s">
        <v>126</v>
      </c>
      <c r="G4" s="283" t="str">
        <f>総括表!C6</f>
        <v>都庁学園</v>
      </c>
      <c r="H4" s="284"/>
      <c r="I4" s="285"/>
    </row>
    <row r="5" spans="1:11" x14ac:dyDescent="0.2">
      <c r="F5" s="8" t="s">
        <v>0</v>
      </c>
      <c r="G5" s="283" t="str">
        <f>総括表!D6</f>
        <v>都庁幼稚園</v>
      </c>
      <c r="H5" s="284"/>
      <c r="I5" s="285"/>
    </row>
    <row r="7" spans="1:11" s="5" customFormat="1" ht="27.75" customHeight="1" thickBot="1" x14ac:dyDescent="0.25">
      <c r="B7" s="282" t="s">
        <v>44</v>
      </c>
      <c r="C7" s="282"/>
      <c r="D7" s="282"/>
      <c r="E7" s="282"/>
      <c r="F7" s="282"/>
      <c r="G7" s="282"/>
      <c r="I7" s="5" t="s">
        <v>4</v>
      </c>
    </row>
    <row r="8" spans="1:11" ht="50.4" customHeight="1" thickBot="1" x14ac:dyDescent="0.25">
      <c r="A8" s="9" t="s">
        <v>5</v>
      </c>
      <c r="B8" s="278" t="s">
        <v>149</v>
      </c>
      <c r="C8" s="278"/>
      <c r="D8" s="278"/>
      <c r="E8" s="278"/>
      <c r="F8" s="278"/>
      <c r="G8" s="278"/>
      <c r="I8" s="185" t="s">
        <v>193</v>
      </c>
    </row>
    <row r="9" spans="1:11" ht="34.950000000000003" customHeight="1" thickBot="1" x14ac:dyDescent="0.25">
      <c r="A9" s="9" t="s">
        <v>6</v>
      </c>
      <c r="B9" s="278" t="s">
        <v>16</v>
      </c>
      <c r="C9" s="278"/>
      <c r="D9" s="278"/>
      <c r="E9" s="278"/>
      <c r="F9" s="278"/>
      <c r="G9" s="278"/>
      <c r="I9" s="185" t="s">
        <v>193</v>
      </c>
    </row>
    <row r="10" spans="1:11" ht="34.950000000000003" customHeight="1" thickBot="1" x14ac:dyDescent="0.25">
      <c r="A10" s="9" t="s">
        <v>7</v>
      </c>
      <c r="B10" s="278" t="s">
        <v>17</v>
      </c>
      <c r="C10" s="278"/>
      <c r="D10" s="278"/>
      <c r="E10" s="278"/>
      <c r="F10" s="278"/>
      <c r="G10" s="278"/>
      <c r="I10" s="185" t="s">
        <v>193</v>
      </c>
    </row>
    <row r="11" spans="1:11" ht="34.950000000000003" customHeight="1" thickBot="1" x14ac:dyDescent="0.25">
      <c r="A11" s="9" t="s">
        <v>8</v>
      </c>
      <c r="B11" s="278" t="s">
        <v>18</v>
      </c>
      <c r="C11" s="278"/>
      <c r="D11" s="278"/>
      <c r="E11" s="278"/>
      <c r="F11" s="278"/>
      <c r="G11" s="278"/>
      <c r="I11" s="185" t="s">
        <v>193</v>
      </c>
    </row>
    <row r="12" spans="1:11" ht="47.25" customHeight="1" thickBot="1" x14ac:dyDescent="0.25">
      <c r="A12" s="9" t="s">
        <v>12</v>
      </c>
      <c r="B12" s="278" t="s">
        <v>150</v>
      </c>
      <c r="C12" s="278"/>
      <c r="D12" s="278"/>
      <c r="E12" s="278"/>
      <c r="F12" s="278"/>
      <c r="G12" s="278"/>
      <c r="I12" s="185" t="s">
        <v>193</v>
      </c>
    </row>
    <row r="13" spans="1:11" ht="34.950000000000003" customHeight="1" thickBot="1" x14ac:dyDescent="0.25">
      <c r="A13" s="9" t="s">
        <v>13</v>
      </c>
      <c r="B13" s="278" t="s">
        <v>19</v>
      </c>
      <c r="C13" s="278"/>
      <c r="D13" s="278"/>
      <c r="E13" s="278"/>
      <c r="F13" s="278"/>
      <c r="G13" s="278"/>
      <c r="I13" s="185" t="s">
        <v>193</v>
      </c>
    </row>
    <row r="14" spans="1:11" ht="34.950000000000003" customHeight="1" thickBot="1" x14ac:dyDescent="0.25">
      <c r="A14" s="9" t="s">
        <v>14</v>
      </c>
      <c r="B14" s="278" t="s">
        <v>20</v>
      </c>
      <c r="C14" s="278"/>
      <c r="D14" s="278"/>
      <c r="E14" s="278"/>
      <c r="F14" s="278"/>
      <c r="G14" s="278"/>
      <c r="I14" s="185" t="s">
        <v>193</v>
      </c>
    </row>
    <row r="15" spans="1:11" ht="48.75" customHeight="1" thickBot="1" x14ac:dyDescent="0.25">
      <c r="A15" s="9" t="s">
        <v>21</v>
      </c>
      <c r="B15" s="278" t="s">
        <v>46</v>
      </c>
      <c r="C15" s="278"/>
      <c r="D15" s="278"/>
      <c r="E15" s="278"/>
      <c r="F15" s="278"/>
      <c r="G15" s="278"/>
      <c r="I15" s="185" t="s">
        <v>193</v>
      </c>
    </row>
    <row r="16" spans="1:11" x14ac:dyDescent="0.2">
      <c r="A16" s="9"/>
      <c r="B16" s="10"/>
      <c r="C16" s="10"/>
      <c r="D16" s="10"/>
      <c r="E16" s="10"/>
      <c r="F16" s="10"/>
      <c r="G16" s="10"/>
      <c r="I16" s="11"/>
    </row>
    <row r="17" spans="2:9" ht="17.25" customHeight="1" x14ac:dyDescent="0.2">
      <c r="B17" s="6" t="s">
        <v>105</v>
      </c>
    </row>
    <row r="18" spans="2:9" ht="17.25" customHeight="1" x14ac:dyDescent="0.2">
      <c r="E18" s="198">
        <v>44609</v>
      </c>
      <c r="F18" s="184"/>
    </row>
    <row r="19" spans="2:9" ht="17.25" customHeight="1" x14ac:dyDescent="0.2">
      <c r="E19" s="18" t="s">
        <v>35</v>
      </c>
      <c r="F19" s="280" t="s">
        <v>195</v>
      </c>
      <c r="G19" s="280"/>
    </row>
    <row r="21" spans="2:9" x14ac:dyDescent="0.2">
      <c r="E21" s="141" t="s">
        <v>106</v>
      </c>
      <c r="F21" s="139"/>
      <c r="G21" s="139"/>
    </row>
    <row r="22" spans="2:9" x14ac:dyDescent="0.2">
      <c r="E22" s="141" t="s">
        <v>107</v>
      </c>
      <c r="F22" s="279" t="s">
        <v>173</v>
      </c>
      <c r="G22" s="279"/>
      <c r="H22" s="279"/>
      <c r="I22" s="279"/>
    </row>
    <row r="23" spans="2:9" x14ac:dyDescent="0.2">
      <c r="E23" s="141" t="s">
        <v>108</v>
      </c>
      <c r="F23" s="279" t="s">
        <v>174</v>
      </c>
      <c r="G23" s="279"/>
      <c r="H23" s="279"/>
      <c r="I23" s="279"/>
    </row>
    <row r="24" spans="2:9" x14ac:dyDescent="0.2">
      <c r="E24" s="141" t="s">
        <v>109</v>
      </c>
      <c r="F24" s="279" t="s">
        <v>175</v>
      </c>
      <c r="G24" s="279"/>
      <c r="H24" s="279"/>
      <c r="I24" s="279"/>
    </row>
  </sheetData>
  <sheetProtection password="E652" sheet="1" objects="1" scenarios="1"/>
  <mergeCells count="17">
    <mergeCell ref="B12:G12"/>
    <mergeCell ref="A1:I1"/>
    <mergeCell ref="B8:G8"/>
    <mergeCell ref="B9:G9"/>
    <mergeCell ref="B10:G10"/>
    <mergeCell ref="B11:G11"/>
    <mergeCell ref="B7:G7"/>
    <mergeCell ref="G3:I3"/>
    <mergeCell ref="G4:I4"/>
    <mergeCell ref="G5:I5"/>
    <mergeCell ref="B13:G13"/>
    <mergeCell ref="B15:G15"/>
    <mergeCell ref="F22:I22"/>
    <mergeCell ref="F23:I23"/>
    <mergeCell ref="F24:I24"/>
    <mergeCell ref="F19:G19"/>
    <mergeCell ref="B14:G14"/>
  </mergeCells>
  <phoneticPr fontId="1"/>
  <dataValidations count="3">
    <dataValidation type="list" allowBlank="1" showInputMessage="1" showErrorMessage="1" sqref="I16">
      <formula1>",✔,"</formula1>
    </dataValidation>
    <dataValidation type="list" allowBlank="1" showInputMessage="1" showErrorMessage="1" sqref="I8:I14">
      <formula1>"　,はい"</formula1>
    </dataValidation>
    <dataValidation type="list" allowBlank="1" showInputMessage="1" showErrorMessage="1" sqref="I15">
      <formula1>"　,該当なし,はい"</formula1>
    </dataValidation>
  </dataValidations>
  <printOptions horizontalCentered="1"/>
  <pageMargins left="0.51181102362204722" right="0.51181102362204722" top="0.55118110236220474" bottom="0.55118110236220474" header="0.31496062992125984" footer="0.31496062992125984"/>
  <pageSetup paperSize="9" scale="9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25"/>
  <sheetViews>
    <sheetView view="pageBreakPreview" zoomScaleNormal="100" zoomScaleSheetLayoutView="100" workbookViewId="0">
      <selection activeCell="F3" sqref="F3"/>
    </sheetView>
  </sheetViews>
  <sheetFormatPr defaultColWidth="9" defaultRowHeight="13.2" x14ac:dyDescent="0.2"/>
  <cols>
    <col min="1" max="1" width="3.33203125" style="6" bestFit="1" customWidth="1"/>
    <col min="2" max="5" width="23.6640625" style="6" customWidth="1"/>
    <col min="6" max="6" width="11" style="6" bestFit="1" customWidth="1"/>
    <col min="7" max="7" width="9.6640625" style="6" customWidth="1"/>
    <col min="8" max="8" width="3.109375" style="6" customWidth="1"/>
    <col min="9" max="9" width="8.33203125" style="6" bestFit="1" customWidth="1"/>
    <col min="10" max="16384" width="9" style="6"/>
  </cols>
  <sheetData>
    <row r="1" spans="1:11" ht="16.2" x14ac:dyDescent="0.2">
      <c r="A1" s="281" t="s">
        <v>10</v>
      </c>
      <c r="B1" s="281"/>
      <c r="C1" s="281"/>
      <c r="D1" s="281"/>
      <c r="E1" s="281"/>
      <c r="F1" s="281"/>
      <c r="G1" s="281"/>
      <c r="H1" s="281"/>
      <c r="I1" s="281"/>
      <c r="K1" s="6">
        <f>COUNTA(I8:I16)</f>
        <v>9</v>
      </c>
    </row>
    <row r="3" spans="1:11" x14ac:dyDescent="0.2">
      <c r="F3" s="8" t="s">
        <v>3</v>
      </c>
      <c r="G3" s="283" t="str">
        <f>総括表!B6</f>
        <v>東京都</v>
      </c>
      <c r="H3" s="284"/>
      <c r="I3" s="285"/>
    </row>
    <row r="4" spans="1:11" x14ac:dyDescent="0.2">
      <c r="F4" s="8" t="s">
        <v>126</v>
      </c>
      <c r="G4" s="283" t="str">
        <f>総括表!C6</f>
        <v>都庁学園</v>
      </c>
      <c r="H4" s="284"/>
      <c r="I4" s="285"/>
    </row>
    <row r="5" spans="1:11" x14ac:dyDescent="0.2">
      <c r="F5" s="8" t="s">
        <v>0</v>
      </c>
      <c r="G5" s="283" t="str">
        <f>総括表!D6</f>
        <v>都庁幼稚園</v>
      </c>
      <c r="H5" s="284"/>
      <c r="I5" s="285"/>
    </row>
    <row r="7" spans="1:11" s="5" customFormat="1" ht="27" customHeight="1" thickBot="1" x14ac:dyDescent="0.25">
      <c r="B7" s="282" t="s">
        <v>44</v>
      </c>
      <c r="C7" s="282"/>
      <c r="D7" s="282"/>
      <c r="E7" s="282"/>
      <c r="F7" s="282"/>
      <c r="G7" s="282"/>
      <c r="I7" s="5" t="s">
        <v>4</v>
      </c>
    </row>
    <row r="8" spans="1:11" ht="49.2" customHeight="1" thickBot="1" x14ac:dyDescent="0.25">
      <c r="A8" s="9" t="s">
        <v>5</v>
      </c>
      <c r="B8" s="278" t="s">
        <v>15</v>
      </c>
      <c r="C8" s="278"/>
      <c r="D8" s="278"/>
      <c r="E8" s="278"/>
      <c r="F8" s="278"/>
      <c r="G8" s="278"/>
      <c r="I8" s="186" t="s">
        <v>193</v>
      </c>
    </row>
    <row r="9" spans="1:11" ht="29.4" customHeight="1" thickBot="1" x14ac:dyDescent="0.25">
      <c r="A9" s="9" t="s">
        <v>6</v>
      </c>
      <c r="B9" s="278" t="s">
        <v>151</v>
      </c>
      <c r="C9" s="278"/>
      <c r="D9" s="278"/>
      <c r="E9" s="278"/>
      <c r="F9" s="278"/>
      <c r="G9" s="278"/>
      <c r="I9" s="186" t="s">
        <v>193</v>
      </c>
    </row>
    <row r="10" spans="1:11" ht="29.4" customHeight="1" thickBot="1" x14ac:dyDescent="0.25">
      <c r="A10" s="9" t="s">
        <v>7</v>
      </c>
      <c r="B10" s="278" t="s">
        <v>17</v>
      </c>
      <c r="C10" s="278"/>
      <c r="D10" s="278"/>
      <c r="E10" s="278"/>
      <c r="F10" s="278"/>
      <c r="G10" s="278"/>
      <c r="I10" s="186" t="s">
        <v>193</v>
      </c>
    </row>
    <row r="11" spans="1:11" ht="29.4" customHeight="1" thickBot="1" x14ac:dyDescent="0.25">
      <c r="A11" s="9" t="s">
        <v>8</v>
      </c>
      <c r="B11" s="278" t="s">
        <v>152</v>
      </c>
      <c r="C11" s="278"/>
      <c r="D11" s="278"/>
      <c r="E11" s="278"/>
      <c r="F11" s="278"/>
      <c r="G11" s="278"/>
      <c r="I11" s="186" t="s">
        <v>193</v>
      </c>
    </row>
    <row r="12" spans="1:11" ht="48.75" customHeight="1" thickBot="1" x14ac:dyDescent="0.25">
      <c r="A12" s="9" t="s">
        <v>12</v>
      </c>
      <c r="B12" s="278" t="s">
        <v>153</v>
      </c>
      <c r="C12" s="278"/>
      <c r="D12" s="278"/>
      <c r="E12" s="278"/>
      <c r="F12" s="278"/>
      <c r="G12" s="278"/>
      <c r="I12" s="186" t="s">
        <v>193</v>
      </c>
    </row>
    <row r="13" spans="1:11" ht="29.4" customHeight="1" thickBot="1" x14ac:dyDescent="0.25">
      <c r="A13" s="9" t="s">
        <v>13</v>
      </c>
      <c r="B13" s="278" t="s">
        <v>19</v>
      </c>
      <c r="C13" s="278"/>
      <c r="D13" s="278"/>
      <c r="E13" s="278"/>
      <c r="F13" s="278"/>
      <c r="G13" s="278"/>
      <c r="I13" s="186" t="s">
        <v>193</v>
      </c>
    </row>
    <row r="14" spans="1:11" ht="29.4" customHeight="1" thickBot="1" x14ac:dyDescent="0.25">
      <c r="A14" s="9" t="s">
        <v>14</v>
      </c>
      <c r="B14" s="278" t="s">
        <v>169</v>
      </c>
      <c r="C14" s="278"/>
      <c r="D14" s="278"/>
      <c r="E14" s="278"/>
      <c r="F14" s="278"/>
      <c r="G14" s="278"/>
      <c r="I14" s="186" t="s">
        <v>193</v>
      </c>
    </row>
    <row r="15" spans="1:11" ht="44.25" customHeight="1" thickBot="1" x14ac:dyDescent="0.25">
      <c r="A15" s="9" t="s">
        <v>21</v>
      </c>
      <c r="B15" s="278" t="s">
        <v>46</v>
      </c>
      <c r="C15" s="278"/>
      <c r="D15" s="278"/>
      <c r="E15" s="278"/>
      <c r="F15" s="278"/>
      <c r="G15" s="278"/>
      <c r="I15" s="186" t="s">
        <v>193</v>
      </c>
    </row>
    <row r="16" spans="1:11" ht="32.25" customHeight="1" thickBot="1" x14ac:dyDescent="0.25">
      <c r="A16" s="9" t="s">
        <v>36</v>
      </c>
      <c r="B16" s="278" t="s">
        <v>45</v>
      </c>
      <c r="C16" s="287"/>
      <c r="D16" s="287"/>
      <c r="E16" s="287"/>
      <c r="F16" s="287"/>
      <c r="G16" s="287"/>
      <c r="I16" s="186" t="s">
        <v>193</v>
      </c>
    </row>
    <row r="17" spans="1:9" ht="29.4" customHeight="1" x14ac:dyDescent="0.2">
      <c r="A17" s="9"/>
      <c r="B17" s="10"/>
      <c r="C17" s="10"/>
      <c r="D17" s="10"/>
      <c r="E17" s="10"/>
      <c r="F17" s="10"/>
      <c r="G17" s="10"/>
      <c r="I17" s="11"/>
    </row>
    <row r="18" spans="1:9" ht="17.25" customHeight="1" x14ac:dyDescent="0.2">
      <c r="B18" s="6" t="s">
        <v>105</v>
      </c>
    </row>
    <row r="19" spans="1:9" ht="17.25" customHeight="1" x14ac:dyDescent="0.2">
      <c r="E19" s="199">
        <v>44936</v>
      </c>
      <c r="F19" s="184"/>
    </row>
    <row r="20" spans="1:9" ht="17.25" customHeight="1" x14ac:dyDescent="0.2">
      <c r="E20" s="18" t="s">
        <v>35</v>
      </c>
      <c r="F20" s="288" t="s">
        <v>195</v>
      </c>
      <c r="G20" s="288"/>
    </row>
    <row r="22" spans="1:9" x14ac:dyDescent="0.2">
      <c r="E22" s="141" t="s">
        <v>106</v>
      </c>
      <c r="F22" s="139"/>
      <c r="G22" s="139"/>
    </row>
    <row r="23" spans="1:9" x14ac:dyDescent="0.2">
      <c r="E23" s="141" t="s">
        <v>107</v>
      </c>
      <c r="F23" s="286" t="s">
        <v>173</v>
      </c>
      <c r="G23" s="286"/>
      <c r="H23" s="286"/>
      <c r="I23" s="286"/>
    </row>
    <row r="24" spans="1:9" x14ac:dyDescent="0.2">
      <c r="E24" s="141" t="s">
        <v>108</v>
      </c>
      <c r="F24" s="286" t="s">
        <v>174</v>
      </c>
      <c r="G24" s="286"/>
      <c r="H24" s="286"/>
      <c r="I24" s="286"/>
    </row>
    <row r="25" spans="1:9" x14ac:dyDescent="0.2">
      <c r="E25" s="141" t="s">
        <v>109</v>
      </c>
      <c r="F25" s="286" t="s">
        <v>175</v>
      </c>
      <c r="G25" s="286"/>
      <c r="H25" s="286"/>
      <c r="I25" s="286"/>
    </row>
  </sheetData>
  <sheetProtection password="E652" sheet="1" objects="1" scenarios="1"/>
  <mergeCells count="18">
    <mergeCell ref="B15:G15"/>
    <mergeCell ref="B10:G10"/>
    <mergeCell ref="B11:G11"/>
    <mergeCell ref="B12:G12"/>
    <mergeCell ref="B13:G13"/>
    <mergeCell ref="B14:G14"/>
    <mergeCell ref="B9:G9"/>
    <mergeCell ref="A1:I1"/>
    <mergeCell ref="G3:I3"/>
    <mergeCell ref="G4:I4"/>
    <mergeCell ref="G5:I5"/>
    <mergeCell ref="B8:G8"/>
    <mergeCell ref="B7:G7"/>
    <mergeCell ref="F23:I23"/>
    <mergeCell ref="F24:I24"/>
    <mergeCell ref="F25:I25"/>
    <mergeCell ref="B16:G16"/>
    <mergeCell ref="F20:G20"/>
  </mergeCells>
  <phoneticPr fontId="1"/>
  <dataValidations count="3">
    <dataValidation type="list" allowBlank="1" showInputMessage="1" showErrorMessage="1" sqref="I17">
      <formula1>",✔,"</formula1>
    </dataValidation>
    <dataValidation type="list" allowBlank="1" showInputMessage="1" showErrorMessage="1" sqref="I8:I14">
      <formula1>"　,はい"</formula1>
    </dataValidation>
    <dataValidation type="list" allowBlank="1" showInputMessage="1" showErrorMessage="1" sqref="I15:I16">
      <formula1>"　,該当なし,はい"</formula1>
    </dataValidation>
  </dataValidations>
  <printOptions horizontalCentered="1"/>
  <pageMargins left="0.51181102362204722" right="0.51181102362204722" top="0.55118110236220474" bottom="0.55118110236220474" header="0.31496062992125984" footer="0.31496062992125984"/>
  <pageSetup paperSize="9" scale="96"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5"/>
  <sheetViews>
    <sheetView view="pageBreakPreview" topLeftCell="A10" zoomScaleNormal="100" zoomScaleSheetLayoutView="100" workbookViewId="0">
      <selection activeCell="J9" sqref="J9"/>
    </sheetView>
  </sheetViews>
  <sheetFormatPr defaultRowHeight="21.75" customHeight="1" x14ac:dyDescent="0.2"/>
  <cols>
    <col min="2" max="2" width="15.21875" style="2" bestFit="1" customWidth="1"/>
    <col min="3" max="3" width="20.6640625" style="2" bestFit="1" customWidth="1"/>
    <col min="4" max="4" width="17.77734375" style="2" bestFit="1" customWidth="1"/>
    <col min="5" max="5" width="3.33203125" bestFit="1" customWidth="1"/>
    <col min="7" max="7" width="4.6640625" bestFit="1" customWidth="1"/>
    <col min="8" max="8" width="15.21875" bestFit="1" customWidth="1"/>
    <col min="9" max="9" width="17.77734375" bestFit="1" customWidth="1"/>
    <col min="10" max="10" width="17.33203125" bestFit="1" customWidth="1"/>
    <col min="11" max="11" width="3.33203125" bestFit="1" customWidth="1"/>
  </cols>
  <sheetData>
    <row r="2" spans="1:11" ht="21.75" customHeight="1" x14ac:dyDescent="0.2">
      <c r="A2" t="s">
        <v>100</v>
      </c>
    </row>
    <row r="3" spans="1:11" s="131" customFormat="1" ht="31.5" customHeight="1" x14ac:dyDescent="0.2">
      <c r="B3" s="155" t="s">
        <v>138</v>
      </c>
      <c r="C3" s="20" t="s">
        <v>134</v>
      </c>
      <c r="D3" s="20" t="s">
        <v>121</v>
      </c>
      <c r="G3" s="147"/>
      <c r="H3" s="155" t="s">
        <v>139</v>
      </c>
      <c r="I3" s="20" t="s">
        <v>134</v>
      </c>
      <c r="J3" s="20" t="s">
        <v>121</v>
      </c>
      <c r="K3" s="147"/>
    </row>
    <row r="4" spans="1:11" s="131" customFormat="1" ht="21.75" customHeight="1" x14ac:dyDescent="0.2">
      <c r="B4" s="20" t="s">
        <v>27</v>
      </c>
      <c r="C4" s="20" t="s">
        <v>120</v>
      </c>
      <c r="D4" s="20" t="s">
        <v>29</v>
      </c>
      <c r="G4" s="147"/>
      <c r="H4" s="20" t="s">
        <v>27</v>
      </c>
      <c r="I4" s="20" t="s">
        <v>120</v>
      </c>
      <c r="J4" s="20" t="s">
        <v>29</v>
      </c>
      <c r="K4" s="147"/>
    </row>
    <row r="5" spans="1:11" ht="21.75" customHeight="1" x14ac:dyDescent="0.2">
      <c r="A5" s="134" t="s">
        <v>111</v>
      </c>
      <c r="B5" s="143">
        <f>計画書・報告書!J118</f>
        <v>88920</v>
      </c>
      <c r="C5" s="146"/>
      <c r="D5" s="146"/>
      <c r="G5" s="134" t="s">
        <v>111</v>
      </c>
      <c r="H5" s="143">
        <f>計画書・報告書!N118</f>
        <v>89200</v>
      </c>
      <c r="I5" s="146"/>
      <c r="J5" s="146"/>
    </row>
    <row r="6" spans="1:11" ht="21.75" customHeight="1" x14ac:dyDescent="0.2">
      <c r="A6" s="134" t="s">
        <v>112</v>
      </c>
      <c r="B6" s="143">
        <f>計画書・報告書!S118</f>
        <v>88920</v>
      </c>
      <c r="C6" s="146"/>
      <c r="D6" s="146"/>
      <c r="G6" s="134" t="s">
        <v>112</v>
      </c>
      <c r="H6" s="143">
        <f>計画書・報告書!W118</f>
        <v>89200</v>
      </c>
      <c r="I6" s="146"/>
      <c r="J6" s="146"/>
    </row>
    <row r="7" spans="1:11" ht="21.75" customHeight="1" x14ac:dyDescent="0.2">
      <c r="A7" s="134" t="s">
        <v>119</v>
      </c>
      <c r="B7" s="143">
        <f>SUM(B5:B6)</f>
        <v>177840</v>
      </c>
      <c r="C7" s="143">
        <f>ROUNDDOWN(B7*3/4,-3)</f>
        <v>133000</v>
      </c>
      <c r="D7" s="143">
        <f>ROUNDDOWN(IF(総括表!F6=2,'交付申請額（上限額）の算定'!K12*2,IF(総括表!F6=3,'交付申請額（上限額）の算定'!K12,"0")),-3)</f>
        <v>153000</v>
      </c>
      <c r="G7" s="134" t="s">
        <v>119</v>
      </c>
      <c r="H7" s="143">
        <f>SUM(H5:H6)</f>
        <v>178400</v>
      </c>
      <c r="I7" s="143">
        <f>ROUNDDOWN(H7*3/4,-3)</f>
        <v>133000</v>
      </c>
      <c r="J7" s="143">
        <f>D9</f>
        <v>133000</v>
      </c>
    </row>
    <row r="8" spans="1:11" ht="21.75" customHeight="1" thickBot="1" x14ac:dyDescent="0.25">
      <c r="H8" s="2"/>
      <c r="I8" s="2"/>
      <c r="J8" s="2"/>
    </row>
    <row r="9" spans="1:11" ht="21.75" customHeight="1" thickBot="1" x14ac:dyDescent="0.25">
      <c r="C9" s="144" t="s">
        <v>123</v>
      </c>
      <c r="D9" s="145">
        <f>ROUNDDOWN(MIN(C7:D7),-3)</f>
        <v>133000</v>
      </c>
      <c r="E9" s="142" t="s">
        <v>39</v>
      </c>
      <c r="H9" s="2"/>
      <c r="I9" s="144" t="s">
        <v>129</v>
      </c>
      <c r="J9" s="145">
        <f>ROUNDDOWN(MIN(I7:J7),-3)</f>
        <v>133000</v>
      </c>
      <c r="K9" s="142" t="s">
        <v>39</v>
      </c>
    </row>
    <row r="10" spans="1:11" ht="21.75" customHeight="1" x14ac:dyDescent="0.2">
      <c r="C10" s="289" t="s">
        <v>122</v>
      </c>
      <c r="D10" s="289"/>
      <c r="H10" s="2"/>
      <c r="I10" s="289" t="s">
        <v>122</v>
      </c>
      <c r="J10" s="289"/>
    </row>
    <row r="11" spans="1:11" ht="21.75" customHeight="1" x14ac:dyDescent="0.2">
      <c r="H11" s="2"/>
      <c r="I11" s="2"/>
      <c r="J11" s="2"/>
    </row>
    <row r="13" spans="1:11" ht="21.75" customHeight="1" x14ac:dyDescent="0.2">
      <c r="A13" t="s">
        <v>101</v>
      </c>
    </row>
    <row r="14" spans="1:11" s="131" customFormat="1" ht="26.4" x14ac:dyDescent="0.2">
      <c r="B14" s="155" t="s">
        <v>138</v>
      </c>
      <c r="C14" s="20" t="s">
        <v>134</v>
      </c>
      <c r="D14" s="20" t="s">
        <v>121</v>
      </c>
      <c r="G14" s="147"/>
      <c r="H14" s="155" t="s">
        <v>139</v>
      </c>
      <c r="I14" s="20" t="s">
        <v>134</v>
      </c>
      <c r="J14" s="20" t="s">
        <v>121</v>
      </c>
      <c r="K14" s="147"/>
    </row>
    <row r="15" spans="1:11" s="131" customFormat="1" ht="21.75" customHeight="1" x14ac:dyDescent="0.2">
      <c r="B15" s="20" t="s">
        <v>27</v>
      </c>
      <c r="C15" s="20" t="s">
        <v>120</v>
      </c>
      <c r="D15" s="20" t="s">
        <v>29</v>
      </c>
      <c r="G15" s="147"/>
      <c r="H15" s="20" t="s">
        <v>27</v>
      </c>
      <c r="I15" s="20" t="s">
        <v>120</v>
      </c>
      <c r="J15" s="20" t="s">
        <v>29</v>
      </c>
      <c r="K15" s="147"/>
    </row>
    <row r="16" spans="1:11" ht="21.75" customHeight="1" x14ac:dyDescent="0.2">
      <c r="A16" s="134" t="s">
        <v>113</v>
      </c>
      <c r="B16" s="143">
        <f>計画書・報告書!AB118</f>
        <v>102853.33333333333</v>
      </c>
      <c r="C16" s="146"/>
      <c r="D16" s="146"/>
      <c r="G16" s="134" t="s">
        <v>113</v>
      </c>
      <c r="H16" s="143">
        <f>計画書・報告書!AF118</f>
        <v>102200</v>
      </c>
      <c r="I16" s="146"/>
      <c r="J16" s="146"/>
    </row>
    <row r="17" spans="1:11" ht="21.75" customHeight="1" x14ac:dyDescent="0.2">
      <c r="A17" s="134" t="s">
        <v>114</v>
      </c>
      <c r="B17" s="143">
        <f>計画書・報告書!AK118</f>
        <v>102853.33333333333</v>
      </c>
      <c r="C17" s="146"/>
      <c r="D17" s="146"/>
      <c r="G17" s="134" t="s">
        <v>114</v>
      </c>
      <c r="H17" s="143">
        <f>計画書・報告書!AO118</f>
        <v>102200</v>
      </c>
      <c r="I17" s="146"/>
      <c r="J17" s="146"/>
    </row>
    <row r="18" spans="1:11" ht="21.75" customHeight="1" x14ac:dyDescent="0.2">
      <c r="A18" s="134" t="s">
        <v>115</v>
      </c>
      <c r="B18" s="143">
        <f>計画書・報告書!AT118</f>
        <v>102853.33333333333</v>
      </c>
      <c r="C18" s="146"/>
      <c r="D18" s="146"/>
      <c r="G18" s="134" t="s">
        <v>115</v>
      </c>
      <c r="H18" s="143">
        <f>計画書・報告書!AX118</f>
        <v>102200</v>
      </c>
      <c r="I18" s="146"/>
      <c r="J18" s="146"/>
    </row>
    <row r="19" spans="1:11" ht="21.75" customHeight="1" x14ac:dyDescent="0.2">
      <c r="A19" s="134" t="s">
        <v>116</v>
      </c>
      <c r="B19" s="143">
        <f>計画書・報告書!BC118</f>
        <v>102853.33333333333</v>
      </c>
      <c r="C19" s="146"/>
      <c r="D19" s="146"/>
      <c r="G19" s="134" t="s">
        <v>116</v>
      </c>
      <c r="H19" s="143">
        <f>計画書・報告書!BG118</f>
        <v>102200</v>
      </c>
      <c r="I19" s="146"/>
      <c r="J19" s="146"/>
    </row>
    <row r="20" spans="1:11" ht="21.75" customHeight="1" x14ac:dyDescent="0.2">
      <c r="A20" s="134" t="s">
        <v>117</v>
      </c>
      <c r="B20" s="143">
        <f>計画書・報告書!BL118</f>
        <v>102853.33333333333</v>
      </c>
      <c r="C20" s="146"/>
      <c r="D20" s="146"/>
      <c r="G20" s="134" t="s">
        <v>117</v>
      </c>
      <c r="H20" s="143">
        <f>計画書・報告書!BP118</f>
        <v>102200</v>
      </c>
      <c r="I20" s="146"/>
      <c r="J20" s="146"/>
    </row>
    <row r="21" spans="1:11" ht="21.75" customHeight="1" x14ac:dyDescent="0.2">
      <c r="A21" s="134" t="s">
        <v>118</v>
      </c>
      <c r="B21" s="143">
        <f>計画書・報告書!BU118</f>
        <v>102853.33333333333</v>
      </c>
      <c r="C21" s="146"/>
      <c r="D21" s="146"/>
      <c r="G21" s="134" t="s">
        <v>118</v>
      </c>
      <c r="H21" s="143">
        <f>計画書・報告書!BY118</f>
        <v>102200</v>
      </c>
      <c r="I21" s="146"/>
      <c r="J21" s="146"/>
    </row>
    <row r="22" spans="1:11" ht="21.75" customHeight="1" x14ac:dyDescent="0.2">
      <c r="A22" s="134" t="s">
        <v>119</v>
      </c>
      <c r="B22" s="143">
        <f>SUM(B16:B21)</f>
        <v>617120</v>
      </c>
      <c r="C22" s="143">
        <f>ROUNDDOWN(B22*3/4,-3)</f>
        <v>462000</v>
      </c>
      <c r="D22" s="143">
        <f>'交付申請額（上限額）の算定'!G15-額の算定!D7</f>
        <v>462000</v>
      </c>
      <c r="G22" s="134" t="s">
        <v>119</v>
      </c>
      <c r="H22" s="143">
        <f>SUM(H16:H21)</f>
        <v>613200</v>
      </c>
      <c r="I22" s="143">
        <f>ROUNDDOWN(H22*3/4,-3)</f>
        <v>459000</v>
      </c>
      <c r="J22" s="143">
        <f>D24</f>
        <v>462000</v>
      </c>
    </row>
    <row r="23" spans="1:11" ht="21.75" customHeight="1" thickBot="1" x14ac:dyDescent="0.25">
      <c r="H23" s="2"/>
      <c r="I23" s="2"/>
      <c r="J23" s="2"/>
    </row>
    <row r="24" spans="1:11" ht="21.75" customHeight="1" thickBot="1" x14ac:dyDescent="0.25">
      <c r="C24" s="144" t="s">
        <v>123</v>
      </c>
      <c r="D24" s="145">
        <f>ROUNDDOWN(MIN(C22:D22),-3)</f>
        <v>462000</v>
      </c>
      <c r="E24" s="142" t="s">
        <v>39</v>
      </c>
      <c r="H24" s="2"/>
      <c r="I24" s="144" t="s">
        <v>129</v>
      </c>
      <c r="J24" s="145">
        <f>ROUNDDOWN(MIN(I22:J22),-3)</f>
        <v>459000</v>
      </c>
      <c r="K24" s="142" t="s">
        <v>39</v>
      </c>
    </row>
    <row r="25" spans="1:11" ht="21.75" customHeight="1" x14ac:dyDescent="0.2">
      <c r="C25" s="289" t="s">
        <v>122</v>
      </c>
      <c r="D25" s="289"/>
      <c r="H25" s="2"/>
      <c r="I25" s="289" t="s">
        <v>122</v>
      </c>
      <c r="J25" s="289"/>
    </row>
  </sheetData>
  <sheetProtection password="E652" sheet="1" objects="1" scenarios="1"/>
  <mergeCells count="4">
    <mergeCell ref="C10:D10"/>
    <mergeCell ref="C25:D25"/>
    <mergeCell ref="I10:J10"/>
    <mergeCell ref="I25:J25"/>
  </mergeCells>
  <phoneticPr fontId="1"/>
  <pageMargins left="0.7" right="0.7" top="0.75" bottom="0.75" header="0.3" footer="0.3"/>
  <pageSetup paperSize="9" scale="65" orientation="portrait" r:id="rId1"/>
  <headerFooter>
    <oddHeader>&amp;L【機密性○（取扱制限）】</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P29"/>
  <sheetViews>
    <sheetView view="pageBreakPreview" topLeftCell="A4" zoomScaleNormal="100" zoomScaleSheetLayoutView="100" workbookViewId="0">
      <selection activeCell="I29" sqref="I29"/>
    </sheetView>
  </sheetViews>
  <sheetFormatPr defaultRowHeight="13.2" x14ac:dyDescent="0.2"/>
  <cols>
    <col min="1" max="1" width="2.88671875" customWidth="1"/>
    <col min="2" max="2" width="16.6640625" bestFit="1" customWidth="1"/>
    <col min="3" max="3" width="24" customWidth="1"/>
    <col min="4" max="4" width="19.44140625" style="195" customWidth="1"/>
    <col min="5" max="5" width="10.77734375" style="1" customWidth="1"/>
    <col min="6" max="6" width="5.21875" bestFit="1" customWidth="1"/>
    <col min="7" max="7" width="8.44140625" bestFit="1" customWidth="1"/>
    <col min="8" max="8" width="5.21875" bestFit="1" customWidth="1"/>
    <col min="9" max="10" width="7.6640625" customWidth="1"/>
    <col min="11" max="11" width="13" bestFit="1" customWidth="1"/>
    <col min="12" max="12" width="5.21875" bestFit="1" customWidth="1"/>
    <col min="16" max="16" width="11.77734375" bestFit="1" customWidth="1"/>
  </cols>
  <sheetData>
    <row r="2" spans="2:16" x14ac:dyDescent="0.2">
      <c r="B2" s="148" t="s">
        <v>100</v>
      </c>
    </row>
    <row r="3" spans="2:16" x14ac:dyDescent="0.2">
      <c r="B3" s="137" t="s">
        <v>76</v>
      </c>
    </row>
    <row r="4" spans="2:16" ht="13.5" customHeight="1" x14ac:dyDescent="0.2">
      <c r="B4" s="204" t="s">
        <v>126</v>
      </c>
      <c r="C4" s="204" t="s">
        <v>0</v>
      </c>
      <c r="D4" s="290" t="s">
        <v>97</v>
      </c>
      <c r="E4" s="209" t="s">
        <v>137</v>
      </c>
      <c r="F4" s="210"/>
      <c r="G4" s="209" t="s">
        <v>94</v>
      </c>
      <c r="H4" s="210"/>
      <c r="I4" s="202" t="s">
        <v>127</v>
      </c>
      <c r="J4" s="204"/>
      <c r="K4" s="202" t="s">
        <v>91</v>
      </c>
      <c r="N4" s="202" t="s">
        <v>156</v>
      </c>
      <c r="O4" s="202"/>
      <c r="P4" s="202"/>
    </row>
    <row r="5" spans="2:16" x14ac:dyDescent="0.2">
      <c r="B5" s="204"/>
      <c r="C5" s="204"/>
      <c r="D5" s="290"/>
      <c r="E5" s="211"/>
      <c r="F5" s="212"/>
      <c r="G5" s="211"/>
      <c r="H5" s="212"/>
      <c r="I5" s="204"/>
      <c r="J5" s="204"/>
      <c r="K5" s="202"/>
      <c r="N5" s="202"/>
      <c r="O5" s="202"/>
      <c r="P5" s="202"/>
    </row>
    <row r="6" spans="2:16" x14ac:dyDescent="0.2">
      <c r="B6" s="204"/>
      <c r="C6" s="204"/>
      <c r="D6" s="290"/>
      <c r="E6" s="213"/>
      <c r="F6" s="214"/>
      <c r="G6" s="213"/>
      <c r="H6" s="214"/>
      <c r="I6" s="204"/>
      <c r="J6" s="204"/>
      <c r="K6" s="202"/>
      <c r="N6" s="188" t="s">
        <v>158</v>
      </c>
      <c r="O6" s="188" t="s">
        <v>157</v>
      </c>
      <c r="P6" s="188" t="s">
        <v>159</v>
      </c>
    </row>
    <row r="7" spans="2:16" ht="33.75" customHeight="1" x14ac:dyDescent="0.2">
      <c r="B7" s="134" t="str">
        <f>総括表!C6</f>
        <v>都庁学園</v>
      </c>
      <c r="C7" s="134" t="str">
        <f>総括表!D6</f>
        <v>都庁幼稚園</v>
      </c>
      <c r="D7" s="196">
        <f>総括表!E6</f>
        <v>1234567890123</v>
      </c>
      <c r="E7" s="190">
        <f>ROUNDDOWN(額の算定!B7,0)</f>
        <v>177840</v>
      </c>
      <c r="F7" s="136" t="s">
        <v>39</v>
      </c>
      <c r="G7" s="135">
        <f>総括表!M6</f>
        <v>133</v>
      </c>
      <c r="H7" s="136" t="s">
        <v>95</v>
      </c>
      <c r="I7" s="135">
        <f>総括表!F6</f>
        <v>2</v>
      </c>
      <c r="J7" s="136" t="s">
        <v>90</v>
      </c>
      <c r="K7" s="129" t="str">
        <f>総括表!K6</f>
        <v>なし</v>
      </c>
      <c r="N7" s="134">
        <f>'交付申請額（上限額）の算定'!A12</f>
        <v>9</v>
      </c>
      <c r="O7" s="134">
        <f>COUNTIF(計画書・報告書!C:C,"教員")</f>
        <v>10</v>
      </c>
      <c r="P7" s="189" t="str">
        <f>IF(N7&gt;O7,"過大では？","OK")</f>
        <v>OK</v>
      </c>
    </row>
    <row r="9" spans="2:16" x14ac:dyDescent="0.2">
      <c r="B9" s="149" t="s">
        <v>101</v>
      </c>
    </row>
    <row r="10" spans="2:16" x14ac:dyDescent="0.2">
      <c r="B10" s="137" t="s">
        <v>76</v>
      </c>
    </row>
    <row r="11" spans="2:16" ht="13.5" customHeight="1" x14ac:dyDescent="0.2">
      <c r="B11" s="204" t="s">
        <v>126</v>
      </c>
      <c r="C11" s="204" t="s">
        <v>0</v>
      </c>
      <c r="D11" s="290" t="s">
        <v>97</v>
      </c>
      <c r="E11" s="209" t="s">
        <v>137</v>
      </c>
      <c r="F11" s="210"/>
      <c r="G11" s="209" t="s">
        <v>96</v>
      </c>
      <c r="H11" s="210"/>
      <c r="I11" s="202" t="s">
        <v>128</v>
      </c>
      <c r="J11" s="204"/>
      <c r="K11" s="202" t="s">
        <v>91</v>
      </c>
      <c r="N11" s="202" t="s">
        <v>156</v>
      </c>
      <c r="O11" s="202"/>
      <c r="P11" s="202"/>
    </row>
    <row r="12" spans="2:16" x14ac:dyDescent="0.2">
      <c r="B12" s="204"/>
      <c r="C12" s="204"/>
      <c r="D12" s="290"/>
      <c r="E12" s="211"/>
      <c r="F12" s="212"/>
      <c r="G12" s="211"/>
      <c r="H12" s="212"/>
      <c r="I12" s="204"/>
      <c r="J12" s="204"/>
      <c r="K12" s="202"/>
      <c r="N12" s="202"/>
      <c r="O12" s="202"/>
      <c r="P12" s="202"/>
    </row>
    <row r="13" spans="2:16" x14ac:dyDescent="0.2">
      <c r="B13" s="204"/>
      <c r="C13" s="204"/>
      <c r="D13" s="290"/>
      <c r="E13" s="213"/>
      <c r="F13" s="214"/>
      <c r="G13" s="213"/>
      <c r="H13" s="214"/>
      <c r="I13" s="204"/>
      <c r="J13" s="204"/>
      <c r="K13" s="202"/>
      <c r="N13" s="188" t="s">
        <v>158</v>
      </c>
      <c r="O13" s="188" t="s">
        <v>157</v>
      </c>
      <c r="P13" s="188" t="s">
        <v>159</v>
      </c>
    </row>
    <row r="14" spans="2:16" ht="33.75" customHeight="1" x14ac:dyDescent="0.2">
      <c r="B14" s="134" t="str">
        <f>総括表!C6</f>
        <v>都庁学園</v>
      </c>
      <c r="C14" s="134" t="str">
        <f>総括表!D6</f>
        <v>都庁幼稚園</v>
      </c>
      <c r="D14" s="196">
        <f>総括表!E6</f>
        <v>1234567890123</v>
      </c>
      <c r="E14" s="190">
        <f>ROUNDDOWN(額の算定!B22,0)</f>
        <v>617120</v>
      </c>
      <c r="F14" s="136" t="s">
        <v>39</v>
      </c>
      <c r="G14" s="135">
        <f>総括表!N6</f>
        <v>462</v>
      </c>
      <c r="H14" s="136" t="s">
        <v>95</v>
      </c>
      <c r="I14" s="135">
        <f>総括表!F6</f>
        <v>2</v>
      </c>
      <c r="J14" s="136" t="s">
        <v>90</v>
      </c>
      <c r="K14" s="129" t="str">
        <f>総括表!K6</f>
        <v>なし</v>
      </c>
      <c r="N14" s="134">
        <f>'交付申請額（上限額）の算定'!A12</f>
        <v>9</v>
      </c>
      <c r="O14" s="134">
        <f>COUNTIF(計画書・報告書!C:C,"教員")</f>
        <v>10</v>
      </c>
      <c r="P14" s="189" t="str">
        <f>IF(N14&gt;O14,"過大では？","OK")</f>
        <v>OK</v>
      </c>
    </row>
    <row r="17" spans="2:12" x14ac:dyDescent="0.2">
      <c r="B17" s="149" t="s">
        <v>100</v>
      </c>
    </row>
    <row r="18" spans="2:12" x14ac:dyDescent="0.2">
      <c r="B18" s="137" t="s">
        <v>93</v>
      </c>
    </row>
    <row r="19" spans="2:12" ht="13.5" customHeight="1" x14ac:dyDescent="0.2">
      <c r="B19" s="204" t="s">
        <v>126</v>
      </c>
      <c r="C19" s="204" t="s">
        <v>0</v>
      </c>
      <c r="D19" s="290" t="s">
        <v>97</v>
      </c>
      <c r="E19" s="209" t="s">
        <v>130</v>
      </c>
      <c r="F19" s="210"/>
      <c r="G19" s="209" t="s">
        <v>137</v>
      </c>
      <c r="H19" s="210"/>
      <c r="I19" s="209" t="s">
        <v>99</v>
      </c>
      <c r="J19" s="210"/>
      <c r="K19" s="209" t="s">
        <v>133</v>
      </c>
      <c r="L19" s="210"/>
    </row>
    <row r="20" spans="2:12" x14ac:dyDescent="0.2">
      <c r="B20" s="204"/>
      <c r="C20" s="204"/>
      <c r="D20" s="290"/>
      <c r="E20" s="211"/>
      <c r="F20" s="212"/>
      <c r="G20" s="211"/>
      <c r="H20" s="212"/>
      <c r="I20" s="211"/>
      <c r="J20" s="212"/>
      <c r="K20" s="211"/>
      <c r="L20" s="212"/>
    </row>
    <row r="21" spans="2:12" x14ac:dyDescent="0.2">
      <c r="B21" s="204"/>
      <c r="C21" s="204"/>
      <c r="D21" s="290"/>
      <c r="E21" s="213"/>
      <c r="F21" s="214"/>
      <c r="G21" s="213"/>
      <c r="H21" s="214"/>
      <c r="I21" s="213"/>
      <c r="J21" s="214"/>
      <c r="K21" s="213"/>
      <c r="L21" s="214"/>
    </row>
    <row r="22" spans="2:12" ht="33" customHeight="1" x14ac:dyDescent="0.2">
      <c r="B22" s="134" t="str">
        <f>総括表!C6</f>
        <v>都庁学園</v>
      </c>
      <c r="C22" s="134" t="str">
        <f>総括表!D6</f>
        <v>都庁幼稚園</v>
      </c>
      <c r="D22" s="197">
        <f>総括表!E6</f>
        <v>1234567890123</v>
      </c>
      <c r="E22" s="151">
        <f>G7</f>
        <v>133</v>
      </c>
      <c r="F22" s="151" t="s">
        <v>131</v>
      </c>
      <c r="G22" s="150">
        <f>ROUNDDOWN(額の算定!H7,0)</f>
        <v>178400</v>
      </c>
      <c r="H22" s="136" t="s">
        <v>39</v>
      </c>
      <c r="I22" s="63">
        <f>額の算定!J9/1000</f>
        <v>133</v>
      </c>
      <c r="J22" s="136" t="s">
        <v>95</v>
      </c>
      <c r="K22" s="63">
        <f>E22-I22</f>
        <v>0</v>
      </c>
      <c r="L22" s="136" t="s">
        <v>95</v>
      </c>
    </row>
    <row r="23" spans="2:12" x14ac:dyDescent="0.2">
      <c r="E23"/>
      <c r="G23" s="1"/>
    </row>
    <row r="24" spans="2:12" x14ac:dyDescent="0.2">
      <c r="B24" s="149" t="s">
        <v>101</v>
      </c>
      <c r="E24"/>
      <c r="G24" s="1"/>
    </row>
    <row r="25" spans="2:12" x14ac:dyDescent="0.2">
      <c r="B25" s="137" t="s">
        <v>93</v>
      </c>
      <c r="E25"/>
      <c r="G25" s="1"/>
    </row>
    <row r="26" spans="2:12" ht="13.5" customHeight="1" x14ac:dyDescent="0.2">
      <c r="B26" s="204" t="s">
        <v>126</v>
      </c>
      <c r="C26" s="204" t="s">
        <v>0</v>
      </c>
      <c r="D26" s="290" t="s">
        <v>97</v>
      </c>
      <c r="E26" s="209" t="s">
        <v>132</v>
      </c>
      <c r="F26" s="210"/>
      <c r="G26" s="209" t="s">
        <v>137</v>
      </c>
      <c r="H26" s="210"/>
      <c r="I26" s="209" t="s">
        <v>102</v>
      </c>
      <c r="J26" s="210"/>
      <c r="K26" s="209" t="s">
        <v>133</v>
      </c>
      <c r="L26" s="210"/>
    </row>
    <row r="27" spans="2:12" x14ac:dyDescent="0.2">
      <c r="B27" s="204"/>
      <c r="C27" s="204"/>
      <c r="D27" s="290"/>
      <c r="E27" s="211"/>
      <c r="F27" s="212"/>
      <c r="G27" s="211"/>
      <c r="H27" s="212"/>
      <c r="I27" s="211"/>
      <c r="J27" s="212"/>
      <c r="K27" s="211"/>
      <c r="L27" s="212"/>
    </row>
    <row r="28" spans="2:12" x14ac:dyDescent="0.2">
      <c r="B28" s="204"/>
      <c r="C28" s="204"/>
      <c r="D28" s="290"/>
      <c r="E28" s="213"/>
      <c r="F28" s="214"/>
      <c r="G28" s="213"/>
      <c r="H28" s="214"/>
      <c r="I28" s="213"/>
      <c r="J28" s="214"/>
      <c r="K28" s="213"/>
      <c r="L28" s="214"/>
    </row>
    <row r="29" spans="2:12" ht="33.75" customHeight="1" x14ac:dyDescent="0.2">
      <c r="B29" s="134" t="str">
        <f>総括表!C6</f>
        <v>都庁学園</v>
      </c>
      <c r="C29" s="134" t="str">
        <f>総括表!D6</f>
        <v>都庁幼稚園</v>
      </c>
      <c r="D29" s="197">
        <f>総括表!E6</f>
        <v>1234567890123</v>
      </c>
      <c r="E29" s="151">
        <f>G14</f>
        <v>462</v>
      </c>
      <c r="F29" s="151" t="s">
        <v>131</v>
      </c>
      <c r="G29" s="150">
        <f>ROUNDDOWN(額の算定!H22,0)</f>
        <v>613200</v>
      </c>
      <c r="H29" s="136" t="s">
        <v>39</v>
      </c>
      <c r="I29" s="63">
        <f>額の算定!J24/1000</f>
        <v>459</v>
      </c>
      <c r="J29" s="136" t="s">
        <v>95</v>
      </c>
      <c r="K29" s="63">
        <f>E29-I29</f>
        <v>3</v>
      </c>
      <c r="L29" s="136" t="s">
        <v>95</v>
      </c>
    </row>
  </sheetData>
  <sheetProtection password="E652" sheet="1" objects="1" scenarios="1"/>
  <mergeCells count="30">
    <mergeCell ref="N4:P5"/>
    <mergeCell ref="N11:P12"/>
    <mergeCell ref="D19:D21"/>
    <mergeCell ref="B26:B28"/>
    <mergeCell ref="C26:C28"/>
    <mergeCell ref="D26:D28"/>
    <mergeCell ref="I26:J28"/>
    <mergeCell ref="B19:B21"/>
    <mergeCell ref="C19:C21"/>
    <mergeCell ref="G19:H21"/>
    <mergeCell ref="G26:H28"/>
    <mergeCell ref="E19:F21"/>
    <mergeCell ref="E26:F28"/>
    <mergeCell ref="K19:L21"/>
    <mergeCell ref="K26:L28"/>
    <mergeCell ref="K11:K13"/>
    <mergeCell ref="G4:H6"/>
    <mergeCell ref="G11:H13"/>
    <mergeCell ref="I19:J21"/>
    <mergeCell ref="I11:J13"/>
    <mergeCell ref="K4:K6"/>
    <mergeCell ref="I4:J6"/>
    <mergeCell ref="E4:F6"/>
    <mergeCell ref="E11:F13"/>
    <mergeCell ref="B4:B6"/>
    <mergeCell ref="C4:C6"/>
    <mergeCell ref="D4:D6"/>
    <mergeCell ref="B11:B13"/>
    <mergeCell ref="C11:C13"/>
    <mergeCell ref="D11:D13"/>
  </mergeCells>
  <phoneticPr fontId="1"/>
  <pageMargins left="0.70866141732283472" right="0.70866141732283472" top="0.74803149606299213" bottom="0.74803149606299213" header="0.31496062992125984" footer="0.31496062992125984"/>
  <pageSetup paperSize="9" scale="76" orientation="landscape" r:id="rId1"/>
  <headerFooter>
    <oddHeader>&amp;L【機密性○（取扱制限）】</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総括表</vt:lpstr>
      <vt:lpstr>交付申請額（上限額）の算定</vt:lpstr>
      <vt:lpstr>計画書・報告書</vt:lpstr>
      <vt:lpstr>チェックリスト（申請時）</vt:lpstr>
      <vt:lpstr>チェックリスト（実績報告時）</vt:lpstr>
      <vt:lpstr>額の算定</vt:lpstr>
      <vt:lpstr>総括表（様式貼付用）</vt:lpstr>
      <vt:lpstr>'チェックリスト（実績報告時）'!Print_Area</vt:lpstr>
      <vt:lpstr>'チェックリスト（申請時）'!Print_Area</vt:lpstr>
      <vt:lpstr>額の算定!Print_Area</vt:lpstr>
      <vt:lpstr>計画書・報告書!Print_Area</vt:lpstr>
      <vt:lpstr>総括表!Print_Area</vt:lpstr>
      <vt:lpstr>計画書・報告書!Print_Titles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東京都</cp:lastModifiedBy>
  <cp:lastPrinted>2022-11-01T05:19:38Z</cp:lastPrinted>
  <dcterms:created xsi:type="dcterms:W3CDTF">2011-06-14T05:32:50Z</dcterms:created>
  <dcterms:modified xsi:type="dcterms:W3CDTF">2022-12-14T07:43:03Z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2022-01-21T11:34:13Z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2dd62714-9ec3-48b7-b889-b8979d2c8b34</vt:lpwstr>
  </property>
  <property fmtid="{D5CDD505-2E9C-101B-9397-08002B2CF9AE}" pid="8" name="MSIP_Label_d899a617-f30e-4fb8-b81c-fb6d0b94ac5b_ContentBits">
    <vt:lpwstr>0</vt:lpwstr>
  </property>
</Properties>
</file>